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I:\nazorova_pravo_fin\"/>
    </mc:Choice>
  </mc:AlternateContent>
  <xr:revisionPtr revIDLastSave="0" documentId="13_ncr:1_{7184010A-A6CC-4ACC-84E4-27362884B95B}" xr6:coauthVersionLast="40" xr6:coauthVersionMax="40" xr10:uidLastSave="{00000000-0000-0000-0000-000000000000}"/>
  <bookViews>
    <workbookView xWindow="0" yWindow="0" windowWidth="24000" windowHeight="9735" xr2:uid="{00000000-000D-0000-FFFF-FFFF00000000}"/>
  </bookViews>
  <sheets>
    <sheet name="GO" sheetId="1" r:id="rId1"/>
    <sheet name="Naslov NNI" sheetId="5" r:id="rId2"/>
    <sheet name="UVODNE NAPOMENE NNI" sheetId="6" r:id="rId3"/>
    <sheet name="NNI" sheetId="4" r:id="rId4"/>
  </sheets>
  <definedNames>
    <definedName name="_Toc24647194" localSheetId="0">GO!#REF!</definedName>
    <definedName name="_Toc24647195" localSheetId="0">GO!#REF!</definedName>
    <definedName name="_Toc24647196" localSheetId="0">GO!#REF!</definedName>
    <definedName name="_Toc24647197" localSheetId="0">GO!#REF!</definedName>
    <definedName name="_Toc40777165" localSheetId="0">GO!#REF!</definedName>
    <definedName name="_Toc40777168" localSheetId="0">GO!#REF!</definedName>
    <definedName name="_Toc40777177" localSheetId="0">GO!#REF!</definedName>
    <definedName name="_Toc463995391" localSheetId="0">GO!#REF!</definedName>
    <definedName name="_Toc533209287" localSheetId="0">GO!#REF!</definedName>
    <definedName name="_xlnm.Print_Titles" localSheetId="0">GO!$262:$262</definedName>
    <definedName name="_xlnm.Print_Titles" localSheetId="3">NNI!$1:$3</definedName>
    <definedName name="_xlnm.Print_Area" localSheetId="0">GO!$A:$G</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0" i="1" l="1"/>
  <c r="F145" i="4"/>
  <c r="F144" i="4"/>
  <c r="F143" i="4"/>
  <c r="F142" i="4"/>
  <c r="F141" i="4"/>
  <c r="F138" i="4"/>
  <c r="F136" i="4"/>
  <c r="F135" i="4"/>
  <c r="F134" i="4"/>
  <c r="F130" i="4"/>
  <c r="F126" i="4"/>
  <c r="F125" i="4"/>
  <c r="F121" i="4"/>
  <c r="F120" i="4"/>
  <c r="F119" i="4"/>
  <c r="F114" i="4"/>
  <c r="F113" i="4"/>
  <c r="F112" i="4"/>
  <c r="F111" i="4"/>
  <c r="F110" i="4"/>
  <c r="F109" i="4"/>
  <c r="F108" i="4"/>
  <c r="F147" i="4" s="1"/>
  <c r="E153" i="4" s="1"/>
  <c r="F94" i="4"/>
  <c r="F93" i="4"/>
  <c r="F92" i="4"/>
  <c r="F91" i="4"/>
  <c r="D96" i="4" s="1"/>
  <c r="E102" i="4" s="1"/>
  <c r="F85" i="4"/>
  <c r="F84" i="4"/>
  <c r="F83" i="4"/>
  <c r="F82" i="4"/>
  <c r="F81" i="4"/>
  <c r="F80" i="4"/>
  <c r="D87" i="4" s="1"/>
  <c r="E101" i="4" s="1"/>
  <c r="F75" i="4"/>
  <c r="F73" i="4"/>
  <c r="F71" i="4"/>
  <c r="F69" i="4"/>
  <c r="F67" i="4"/>
  <c r="F66" i="4"/>
  <c r="F65" i="4"/>
  <c r="F62" i="4"/>
  <c r="F61" i="4"/>
  <c r="F60" i="4"/>
  <c r="F59" i="4"/>
  <c r="F54" i="4"/>
  <c r="F53" i="4"/>
  <c r="F49" i="4"/>
  <c r="F48" i="4"/>
  <c r="F47" i="4"/>
  <c r="F46" i="4"/>
  <c r="F45" i="4"/>
  <c r="D76" i="4" s="1"/>
  <c r="E100" i="4" s="1"/>
  <c r="F44" i="4"/>
  <c r="F43" i="4"/>
  <c r="F42" i="4"/>
  <c r="F39" i="4"/>
  <c r="F38" i="4"/>
  <c r="F37" i="4"/>
  <c r="F36" i="4"/>
  <c r="F35" i="4"/>
  <c r="F34" i="4"/>
  <c r="F26" i="4"/>
  <c r="F25" i="4"/>
  <c r="F24" i="4"/>
  <c r="F23" i="4"/>
  <c r="F22" i="4"/>
  <c r="F21" i="4"/>
  <c r="D29" i="4" s="1"/>
  <c r="E99" i="4" s="1"/>
  <c r="F20" i="4"/>
  <c r="F19" i="4"/>
  <c r="F18" i="4"/>
  <c r="F17" i="4"/>
  <c r="F16" i="4"/>
  <c r="F15" i="4"/>
  <c r="F14" i="4"/>
  <c r="F13" i="4"/>
  <c r="F12" i="4"/>
  <c r="F8" i="4"/>
  <c r="F7" i="4"/>
  <c r="F6" i="4"/>
  <c r="E103" i="4" l="1"/>
  <c r="E152" i="4" s="1"/>
  <c r="E154" i="4" s="1"/>
  <c r="E155" i="4" s="1"/>
  <c r="E156" i="4" s="1"/>
  <c r="F402" i="1" l="1"/>
  <c r="F401" i="1"/>
  <c r="F398" i="1"/>
  <c r="F389" i="1"/>
  <c r="F388" i="1"/>
  <c r="F387" i="1"/>
  <c r="F382" i="1"/>
  <c r="F381" i="1"/>
  <c r="F380" i="1"/>
  <c r="F377" i="1"/>
  <c r="F376" i="1"/>
  <c r="F375" i="1"/>
  <c r="F374" i="1"/>
  <c r="F371" i="1"/>
  <c r="F370" i="1"/>
  <c r="F369" i="1"/>
  <c r="F368" i="1"/>
  <c r="F367" i="1"/>
  <c r="F366" i="1"/>
  <c r="F363" i="1"/>
  <c r="F362" i="1"/>
  <c r="F361" i="1"/>
  <c r="F360" i="1"/>
  <c r="F350" i="1"/>
  <c r="F349" i="1"/>
  <c r="F348" i="1"/>
  <c r="F347" i="1"/>
  <c r="F346" i="1"/>
  <c r="F343" i="1"/>
  <c r="F342" i="1"/>
  <c r="F340" i="1"/>
  <c r="F337" i="1"/>
  <c r="F334" i="1"/>
  <c r="F333" i="1"/>
  <c r="F330" i="1"/>
  <c r="F329" i="1"/>
  <c r="F328" i="1"/>
  <c r="F327" i="1"/>
  <c r="F326" i="1"/>
  <c r="F323" i="1"/>
  <c r="F322" i="1"/>
  <c r="F321" i="1"/>
  <c r="F320" i="1"/>
  <c r="F317" i="1"/>
  <c r="F316" i="1"/>
  <c r="F313" i="1"/>
  <c r="F312" i="1"/>
  <c r="F311" i="1"/>
  <c r="F310" i="1"/>
  <c r="F307" i="1"/>
  <c r="F304" i="1"/>
  <c r="F303" i="1"/>
  <c r="F302" i="1"/>
  <c r="F301" i="1"/>
  <c r="F300" i="1"/>
  <c r="F297" i="1"/>
  <c r="F294" i="1"/>
  <c r="F293" i="1"/>
  <c r="F292" i="1"/>
  <c r="F289" i="1"/>
  <c r="F288" i="1"/>
  <c r="F287" i="1"/>
  <c r="F284" i="1"/>
  <c r="F283" i="1"/>
  <c r="F280" i="1"/>
  <c r="F279" i="1"/>
  <c r="F276" i="1"/>
  <c r="F273" i="1"/>
  <c r="F272" i="1"/>
  <c r="F271" i="1"/>
  <c r="F270" i="1"/>
  <c r="F269" i="1"/>
  <c r="F268" i="1"/>
  <c r="F267" i="1"/>
  <c r="F266" i="1"/>
  <c r="F404" i="1" l="1"/>
  <c r="F118" i="1" s="1"/>
  <c r="F122" i="1" l="1"/>
  <c r="F123" i="1" s="1"/>
  <c r="F124" i="1" s="1"/>
</calcChain>
</file>

<file path=xl/sharedStrings.xml><?xml version="1.0" encoding="utf-8"?>
<sst xmlns="http://schemas.openxmlformats.org/spreadsheetml/2006/main" count="735" uniqueCount="477">
  <si>
    <t>a)</t>
  </si>
  <si>
    <t>b)</t>
  </si>
  <si>
    <t>M2</t>
  </si>
  <si>
    <t>m2</t>
  </si>
  <si>
    <t>c)</t>
  </si>
  <si>
    <t>d)</t>
  </si>
  <si>
    <t>e)</t>
  </si>
  <si>
    <t>kom</t>
  </si>
  <si>
    <t>m1</t>
  </si>
  <si>
    <t>f)</t>
  </si>
  <si>
    <t>m3</t>
  </si>
  <si>
    <t>g)</t>
  </si>
  <si>
    <t>h)</t>
  </si>
  <si>
    <t>25.</t>
  </si>
  <si>
    <t>26.</t>
  </si>
  <si>
    <t>A.</t>
  </si>
  <si>
    <t>B.</t>
  </si>
  <si>
    <t>INVESTITOR:</t>
  </si>
  <si>
    <t>GRAĐEVINA:</t>
  </si>
  <si>
    <t>Broj T.D.:</t>
  </si>
  <si>
    <t>Projektanti:</t>
  </si>
  <si>
    <t>Ivana Kušan, dipl.ing.arh. ovl. arh.,</t>
  </si>
  <si>
    <t>Tomislav Kušan, dipl.ing.arh. ovl. arh.</t>
  </si>
  <si>
    <t>Suradnik:</t>
  </si>
  <si>
    <t>Maja Kušan, mag.ing.arh.</t>
  </si>
  <si>
    <t>Direktor:</t>
  </si>
  <si>
    <t>Tomislav Kušan dipl.ing.arh.</t>
  </si>
  <si>
    <t>Datum</t>
  </si>
  <si>
    <t>OPĆI UVJETI UZ TROŠKOVNIK</t>
  </si>
  <si>
    <t>OPĆI UVJETI</t>
  </si>
  <si>
    <t>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po odredbama HTZ mjera i slično.</t>
  </si>
  <si>
    <t>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t>
  </si>
  <si>
    <t>Sav materijal koji se upotrebljava mora odgovarati postojećim tehničkim propisima i normama. Ukoliko se upotrebljava materijal za koji ne postoji odgovarajući standard, njegovu kvalitetu treba dokazati atestima.</t>
  </si>
  <si>
    <t>Davanjem ponude izvoditelj se obvezuje da će pravovremeno nabaviti sav materijal opisan u pojedinim stavkama troškovnika. U slučaju nemogućnosti nabave opisanog materijala tijekom izvođenja radova, za svaku će se izmjenu prikupiti ponude i u prisutnosti naručitelja i nadzornog inžinjera odabrati najpovoljnija.</t>
  </si>
  <si>
    <t>Izvoditelj radova treba uz ponudu priložiti jedinične cijene za materijale i radnu snagu, te “faktor” poduzeća, koji će se odnositi na izgradnju ove građevine.</t>
  </si>
  <si>
    <t>Ukoliko opis pojedine stavke dovodi izvoditelja u nedoumicu o načinu izvedbe ili kalkulacije cijena, treba pravovremeno tražiti objašnjenje od naručitelja i projektanta.</t>
  </si>
  <si>
    <t>Ako tijekom gradnje dođe do promjena, treba prije početka rada tražiti suglasnost nadzornog inžinjera, predstavnika Gradskog zavoda za zaštitu spomenika kulture i prirode, također treba ugovoriti jediničnu cijenu nove stavke na temelju elemenata datih u ponudi i sve to unijeti u građevinski dnevnik uz ovjeru nadzornog inžinjera. Sve više radnje do kojih dođe uslijed promjene načina ili opsega izvedbe, a nisu na spomenuti način utvrđene, upisane i ovjerene, neće se priznati u obračunu.</t>
  </si>
  <si>
    <t>Prije izrade ponude izvoditelj je dužan obići i pregledati građevinu zbog ocjene njezinog građevinskog stanja, radova obuhvaćenih troškovnikom, uvjeta organizacije gradilišta, načina i mogućnosti pristupa građevini, mogućnosti zauzimanja javne površine, postave skele, osiguranja ulaza u građevinu i sl.</t>
  </si>
  <si>
    <t>Prema tome, ponuđena cijena je konačna cijena za realizaciju pojedine troškovničke</t>
  </si>
  <si>
    <t>stavke i ne može se mijenjati.</t>
  </si>
  <si>
    <t>Prilikom davanja ponude izvoditelj je obvezan dostaviti detaljni operativni plan izvođenja</t>
  </si>
  <si>
    <t>radova i shemu organizacije gradilišta.</t>
  </si>
  <si>
    <t>Bez obzira na vrstu pogodbe, izvoditelj je obvezan svakodnevno voditi građevinski dnevnik u dva primjerka, a također i građevinsku knjigu, koje će redovito kontrolirati i ovjeravati nadzorni inžinjer, kako bi se uvijek mogle ustanoviti stvarne količine izvedenih radova. Sve radove treba izvoditi isključivo s vanjske strane, tj. sa skele.</t>
  </si>
  <si>
    <t>Ib. RUŠENJA I DEMONTAŽE</t>
  </si>
  <si>
    <t>Sva rušenja, probijanja, bušenja i dubljenja treba u pravilu izvoditi ručnim alatom, s osobitom pažnjom.</t>
  </si>
  <si>
    <t>Nakon provedenih pripremnih radova, rušenja na građevini vrše se prema unaprijed utvrđenom redosljedu dogovorenim s nadzornim inžinjerom investitora.</t>
  </si>
  <si>
    <t>Demontaže i rušenja izvode se u pravilu od krova prema podrumu.</t>
  </si>
  <si>
    <t>Skidanje – obijanje žbuke vrši se do nosivog dijela zida, uključujući čišćenje sljubnica skobama i uz stalno kvašenje vodom zbog manjeg prašenja. Obijanje žbuke oko elemenata dekorativne plastike treba izvoditi naročito pažljivo kako se ne bi dodatno oštetili ili ispali iz ležaja. Eventualna demontaža elemenata dekorativne plastike predviđena je kiparsko-restauratorskim radovima.</t>
  </si>
  <si>
    <t>Jedinična cijena iz ponude izvoditelja treba obuhvatiti kompletno rušenje, uključivo sve pripremno-završne radove sadržane u faktorskim troškovima.</t>
  </si>
  <si>
    <t>Svi prijenosi materijala dobiveni rušenjem i demontažom, odvoz na privremeni gradilišni deponij ili gradsku planirku, s čišćenjem gradilišta i dovođenjem javne površine u prvobitno stanje, trebaju biti uključeni u jediničnoj cijeni radova i neće se posebno priznavati.</t>
  </si>
  <si>
    <t>Jediničnom cijenom treba obuhvatiti:</t>
  </si>
  <si>
    <t>- sav rad i materijal za izvedbu radova iz pojedine stavke,</t>
  </si>
  <si>
    <t>- sav transport,</t>
  </si>
  <si>
    <t>- sve društvene obveze vezane za radnu snagu i materijal,</t>
  </si>
  <si>
    <t>- pripremno – završne radove.</t>
  </si>
  <si>
    <t>II. ZIDARSKO-FASADERSKI RADOVI</t>
  </si>
  <si>
    <t>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t>
  </si>
  <si>
    <t>Sav rad, sve komunikacije i sav transport vrši se isključivo s vanjske strane građevine, tj. Preko skele. 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 Kvalitetu žbuke izvoditelj je dužan dokazati pribavljanjem stručnih nalaza i mišljenja Građevinskog instituta u Zagrebu.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GZZZSKP i nadzorni inžinjer investitora. Izrada uzoraka završne obrade uračunata je u jediničnu cijenu pojedine stavke i ne obračunava se posebno. Sve detalje izvedbe na pročelju potrebno je dogovoriti i na njih ishoditi suglasnost predstavnika GZZZSKP i nadzornog inžinjera, a prije pristupanja izvedbi radova. Obračun svih radova vršiti kako je to naznačeno u opisu stavaka.</t>
  </si>
  <si>
    <t>U jediničnu cijenu radova potrebno je obračunati:</t>
  </si>
  <si>
    <t>- sve pripremne i završne radove,</t>
  </si>
  <si>
    <t>- sav rad i materijal potreban za izvođenje pojedine stavke opisa,</t>
  </si>
  <si>
    <t>- ispiranje i kvašenje površine zida,</t>
  </si>
  <si>
    <t>- sav otežani rad na izvedbi profilacije,</t>
  </si>
  <si>
    <t>- zaštita izvedenog dijela obrade pročelja,</t>
  </si>
  <si>
    <t>- sav potrebni horizontalni i vertikalni transport, kao i transport do gradilišta,</t>
  </si>
  <si>
    <t>- primjena svih mjera zaštite na radu,</t>
  </si>
  <si>
    <t>- sve društvene obaveze.</t>
  </si>
  <si>
    <t>Popis normativa za materijale koji se treba pridržavati:</t>
  </si>
  <si>
    <t>- HRN B.C1. 030, B.C8.030. – građevinski gips</t>
  </si>
  <si>
    <t>- HRN B.C1. 020, B.C8.042. – građevinsko vapno</t>
  </si>
  <si>
    <t>- HRN B.C8.015, 022-026. – cement</t>
  </si>
  <si>
    <t>- HRN B.C8.011. – portland cement</t>
  </si>
  <si>
    <t>- HRN B.C8.030. – pijesak</t>
  </si>
  <si>
    <t>- HRN U.M2.010., U.M2.012.</t>
  </si>
  <si>
    <t>- mortovi</t>
  </si>
  <si>
    <t>- HRN U.F2.010. – tehnički normativi za izvođenje fasaderskih radova.</t>
  </si>
  <si>
    <t>V. STOLARSKI RADOVI</t>
  </si>
  <si>
    <t>Prije pristupanja izvođenju radova izvoditelj je dužan izvršiti detaljan pregled svih stolarskih elemenata, prozora i vrata, na uličnom pročelju i krovu. Stolarski elementi ili njihovi dijelovi, kao i pripadajući okov, koji su oštećeni, moraju se zamjeniti novim, prema opisima stavaka troškovnika i mjerama uzetim na licu mjesta.</t>
  </si>
  <si>
    <t>Sav rad mora biti izveden kvalitetno, a za sve detalje i predložene elemente izvoditelj mora pribaviti suglasnost predstavnika GZZZSKP i nadzornog inžinjera. Pri izradi novog elementa, u jediničnu cijenu uračunat je gotov stolarski element sa pripadajućim okovom, ugradnjom na građevini, ostakljenjem i završnom obradom onog dijela elementa koji ostaje vidljive teksture drveta. Osobitu pažnju potrebno je posvetiti čišćenju postojećih stolarskih elemenata i njihovom popravku.</t>
  </si>
  <si>
    <t>Jedinična cijena mora obuhvatiti sav rad i materijal, sav transort do i unutar gradilišta i do mjesta ugradbe, zaštitni premaz lanenim uljem, sav potreban okov, kao i sve pomoćne radove i materijale.</t>
  </si>
  <si>
    <t>Sav rad, ugrađeni matrijal kao i finalni proizvod mora odgovarati važećim tehničkim propisima i normama.</t>
  </si>
  <si>
    <t>Popis propisa i normi kojih se treba pridržavati:</t>
  </si>
  <si>
    <t>- HRN D.E1.012. – vanjska stolarija</t>
  </si>
  <si>
    <t>- HRN M.B1.024. i 510. – vijci za drvo</t>
  </si>
  <si>
    <t>- HRN D.E8.193. i 235. – vodoneropusnost i hermetičnost</t>
  </si>
  <si>
    <t>Napomena: Eventualne izmjene mogu se izvoditi samo u skladu s konzervatorskim istraživanjima uz odobrenje predstavnika GZZZSK i nadzornog inžinjera.</t>
  </si>
  <si>
    <t>VI. BRAVARSKI RADOVI</t>
  </si>
  <si>
    <t>Sav upotrebljeni materijal i finalni građevinski proizvodi moraju odgovarati važećim tehničkim propisima i normama.</t>
  </si>
  <si>
    <t>- HRN C.B3.025. – plosno željezo</t>
  </si>
  <si>
    <t>- HRN C.B3.024. – kvadratno željezo</t>
  </si>
  <si>
    <t>Sva nova bravarija mora biti u potpunosti izvedena kao i postojeća i prije dostave na gradilište treba biti zaštićena antikorozivnim premazom.</t>
  </si>
  <si>
    <t>Svi detalji izvedbe i ugradnje bravarije moraju biti odobreni od predstavnika GZZZSKP i nadzornog inžinjera investitora. Snimanje postojeće bravarije i uzimanje uzoraka uključeno je u cijenu pojedine stavke i ne iskazuje se posebno. U cijenu pojedine stavke treba uključiti: - snimanje, uzimanje mjera i uzoraka postojeće bravarije,</t>
  </si>
  <si>
    <t>- izrada i ugradnja bravarskih elemenata,</t>
  </si>
  <si>
    <t>- sav vanjski i unutarnji, vertikalni i horizontalni transport,</t>
  </si>
  <si>
    <t>- okov i spojna sredstva,</t>
  </si>
  <si>
    <t>- ličenje i bojenje sa svim predradnjama,</t>
  </si>
  <si>
    <t>- sav sitni i spojni matrijal i naknada za stojeve i alat.</t>
  </si>
  <si>
    <t>Napomena: Eventualne izmjene mogu se izvoditi samo u skladu s konzervatorskim</t>
  </si>
  <si>
    <t>istraživanjima uz odobrenje predstavnika GZZZSK i nadzornog inžinjera.</t>
  </si>
  <si>
    <t>VII. STAKLARSKI RADOVI</t>
  </si>
  <si>
    <t>Sav upotrebljeni materijal i finalni proizvod moraju odgovarati važećim propisima i normama.</t>
  </si>
  <si>
    <t>Ostakljenje mora biti izvedeno propisno i kvalitetno. Polaganje stakla i kita ostakljenoj površini mora osigurati vodonepropusnost.</t>
  </si>
  <si>
    <t>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obavezni su za izvoditelja.</t>
  </si>
  <si>
    <t>Sav rad mora biti izveden po važećim propisima i pravilima dobrog zanata.</t>
  </si>
  <si>
    <t>- HRN S.B.E.011. – ravno vučeno staklo</t>
  </si>
  <si>
    <t>- HRN S.H.06.050. – staklarski kit</t>
  </si>
  <si>
    <t>VIII. SOBOSLIKARSKO-LIČILAČKI RADOVI</t>
  </si>
  <si>
    <t>Sav upotrebljeni materijal kao i finalni proizvod moraju odgovarati važećim tehničkim propisima i normama.</t>
  </si>
  <si>
    <t>- pravilnik o zaštiti na radu u građevinarstvu,</t>
  </si>
  <si>
    <t>- pravilnik o tehničkim mjerama i uvjetima za zaršne radove u građevinarstvu,</t>
  </si>
  <si>
    <t>- HRN U.F2.013. – tehnički uvjeti za izvođenje soboslikarskih radova,</t>
  </si>
  <si>
    <t>- HRN U.F2.012. – tehnički uvjeti za izvođenje ličilačkih radova,</t>
  </si>
  <si>
    <t>- HRN B.C1.030. – gips neutralan i čist,</t>
  </si>
  <si>
    <t>- HRN H.K2.015. – kalijev sapun,</t>
  </si>
  <si>
    <t>- HRN B.C1.020. – hidratizirano vapno</t>
  </si>
  <si>
    <t>- HRN H.C5.020. – firnis lanenog ulja</t>
  </si>
  <si>
    <t>- HRN H.C1.034. – cinkov kromat</t>
  </si>
  <si>
    <t>- HRN H.C1.002. – uljene boje i lakovi</t>
  </si>
  <si>
    <t>Svi radovi moraju se izvesti po izabranom uzorku i tonu, koje je ličilac dužan izvesti prije početka radova od materijala od kojeg će se radovi izvesti, a u svemu prema uputama proizvođača i GZZZSKP. Na tako izvedene uzorke izvoditelj mora ishodovati suglasnost predstavnika GZZZSKP i nadzornog inžinjera investitora, pa tek onda započeti sa izvođenjem radova.</t>
  </si>
  <si>
    <t>Ličenje bravarskih dijelova izvodi se nakon čišćenja rđe, premazom temeljne boje i potom liči vanjskom bojom za željezo u dva sloja. Ličenje stolarije izvodi se nakon skidanja starog naličja otapalima ili paljenjem. Potom je potrebno stolariju obrusiti, natopiti firnisom, kitati te ponovo brusiti. Na tako pripremljenu podlogu nanosi se dvostruki nalič, te lakira lakom otpornim na atmosferilije. Izbor tona, vrši se prema postojećem, a u suglasnosti s predstavnikom GZZZSKP i nadzornim inžinjerom. Jedinična cijena obuhvaća sav rad, materijal, sve troškove nabave i dopreme, skidanje i ponovnu postavu vanjske stolarije (vratna i prozorska krila), izradu uzoraka i sva čišćenja po završetku radova. Prije početka radova izvođač mora ustanoviti kvalitet podloge za izvođenje soboslikarskih i ličilačkih radova i ako ona nije pogodna za taj rad mora o tome pismeno obavijestiti svog naručioca radova, kako bi se na vrijeme mogla podloga popraviti i prirediti za soboslikarsko ličilačke radove. Kasnije pozivanje i opravdanje da kvalitet nije dobar radi loše podloge neće se uzimati u obzir.</t>
  </si>
  <si>
    <t>SADRŽAJ</t>
  </si>
  <si>
    <t>0.</t>
  </si>
  <si>
    <t>OPĆI UVJETI UZ TROŠKOVNIKE</t>
  </si>
  <si>
    <t>I.</t>
  </si>
  <si>
    <t>II.</t>
  </si>
  <si>
    <t>SVEUKUPNA REKAPITULACIJA</t>
  </si>
  <si>
    <t>UKUPNO:</t>
  </si>
  <si>
    <t>PDV 25%</t>
  </si>
  <si>
    <t>SVEUKUPNO:</t>
  </si>
  <si>
    <t>Redni broj</t>
  </si>
  <si>
    <t>Opis</t>
  </si>
  <si>
    <t>Količina</t>
  </si>
  <si>
    <t>Jedinična cijena</t>
  </si>
  <si>
    <t>Ukupno</t>
  </si>
  <si>
    <t>Jedinica mjere</t>
  </si>
  <si>
    <t>Sveučilište u Zagrebu Pravni fakultet</t>
  </si>
  <si>
    <t>Trg Republike Hrvatske 14,  Zagreb</t>
  </si>
  <si>
    <t>Pravni fakultet u Zagrebu Studij socjalnog rada</t>
  </si>
  <si>
    <t>Nazorova 51, Zagreb, k.č. 1255/1, k.o. Centar</t>
  </si>
  <si>
    <t>327/18</t>
  </si>
  <si>
    <t>Uređenje dijela knjižnice</t>
  </si>
  <si>
    <t>TROŠKOVNIK građevinsko-obrtničkih radova</t>
  </si>
  <si>
    <t>TROŠKOVNIK GRAĐEVINSKO OBRTNIČKIH RADOVA</t>
  </si>
  <si>
    <t xml:space="preserve"> GRAĐEVINSKO - OBRTNIČKI RADOVI UKUPNO</t>
  </si>
  <si>
    <t>SVEUKUPNO ELEKTROTEHNIČKE INSTALACIJE</t>
  </si>
  <si>
    <t>1.</t>
  </si>
  <si>
    <t>Demontaža raznih elemenata instalacija vodovoda i kanalizacije sa zatvaranjem - blokiranjem  instalacija ( iste se više ne koriste),  te demontažom instalacije iz zida-. U cijenu uključen i odvoz demontiranih elemenata na gradski deponij.</t>
  </si>
  <si>
    <t>komplet demontaža armature kade i kade</t>
  </si>
  <si>
    <t>komplet demontaža armature umivaonika i umivaonika sa nosačima</t>
  </si>
  <si>
    <t>komplet demontaža zidnog visokog vodokotlića i wc školjke</t>
  </si>
  <si>
    <t>komplet demontaža elektro bojlera od 80 l</t>
  </si>
  <si>
    <t>blokiranje vodovodne i odvodne instalacije za cijelu kupaonicu i demontaža iz zida sa štemanjem dijela zida</t>
  </si>
  <si>
    <t>komp</t>
  </si>
  <si>
    <t>komplet demontaža elektro bojlera od 10 l</t>
  </si>
  <si>
    <t>komplet demontaža armature sudopera i odvoda sudopera</t>
  </si>
  <si>
    <t>blokiranje vodovodne i odvodne instalacije za cijelu kuhinjui demontaža iz zida sa štemanjem dijela zida</t>
  </si>
  <si>
    <t>2.</t>
  </si>
  <si>
    <t>Razbijanje obzida kade komplet sa keramikom. U cijenu uključen odvoz svog otpada i šute na gradski deponij.</t>
  </si>
  <si>
    <t>vel kade 180x80x60 cm</t>
  </si>
  <si>
    <t>3.</t>
  </si>
  <si>
    <t>Otucavanje karamike sa zida i poda, komplet sa cementnim mortom ili ljepilom - priprema za žbukanje zidova,odnosno izvedbu cementne glazure poda. U cijenu uključen odvoz svog otpada i šute na gradski deponij.</t>
  </si>
  <si>
    <t>podovi sa soklima</t>
  </si>
  <si>
    <t>zidovi</t>
  </si>
  <si>
    <t>4.</t>
  </si>
  <si>
    <t>Demontaža drvene obloge zidova i stropova iz daščane lamperije, komplet sa drvenom potkonstrukcijom i kutnim letvicama. U cijenu uključen odvoz svog otpada i šute na gradski deponij.</t>
  </si>
  <si>
    <t>stropovi</t>
  </si>
  <si>
    <t>5.</t>
  </si>
  <si>
    <t>Demontaža raznih elemenata. U cijenu uključen odvoz svog otpada i šute na gradski deponij.</t>
  </si>
  <si>
    <t xml:space="preserve">nosači zastora (karniše)  i zastori </t>
  </si>
  <si>
    <t>rasvjetna tijela</t>
  </si>
  <si>
    <t>utičnice i prekidači</t>
  </si>
  <si>
    <t>6.</t>
  </si>
  <si>
    <t>Demontaža postojećih elemenata stolarije koji se uklanjaju. U cijenu uključen odvoz svog otpada i šute na gradski deponij.</t>
  </si>
  <si>
    <t>vrata sa dovratnikom u pregradnom zidu koji se ruši vel</t>
  </si>
  <si>
    <t>vrata sa dovratnikom i nadsvjetlom koja se uklanjaju vel</t>
  </si>
  <si>
    <t xml:space="preserve">vrata sa dovratnikom u pregradnom zidu koja se povečavaju vel vrata </t>
  </si>
  <si>
    <t>7.</t>
  </si>
  <si>
    <t>Demontaža postojećeg parketa komplet sa kutnim letvicama. Parket je čavlan u drvenu podlogu, te je potrebno izvaditi sve čavle iz podloge.  U cijenu uključen odvoz svog otpada i šute na gradski deponij.</t>
  </si>
  <si>
    <t>8.</t>
  </si>
  <si>
    <t>Pregled postojećih drvenih stepenica, kao i izvedba popravka istih, zamjenom loših i trulih dasaka i potkonstrukcije, novim identičnih dimenzija. Po pažljivoj demontaži dasaka gazišta, izvršiti pregled i u dogovoru sa nadzorom izvršiti popravaka stepenica. Pretpostavljena debljina dasaka 25 mm. Svo novo drvo antifugicidno zaštičeno ( bezbojno). Učvrščenje novih dasaka vijcima u potkonstrukciju, a gazišta nevidljivo - eventualno ljepljenjem.  U cijenu uključen odvoz svog otpada i šute na gradski deponij. Obračun gazišta prema stvarnoj površini.</t>
  </si>
  <si>
    <t>pažljiva demontaža drvenih gazišta polukružnih stepenica - veličine gazišta (30-45)x(120-163) cm 18 komada</t>
  </si>
  <si>
    <t>zamjena loših dasaka čela  novim iste dimenzije debljine dasaka 25 mm</t>
  </si>
  <si>
    <t xml:space="preserve">zamjena gazišta novim </t>
  </si>
  <si>
    <t xml:space="preserve">izvedba nove potkonstrukcije poda </t>
  </si>
  <si>
    <t>pažljiva ponovna montaža gazišta skinutih pod a)</t>
  </si>
  <si>
    <t>9.</t>
  </si>
  <si>
    <t>Rušenje pregradnog zida iz pune opeke zajedno sa nadvojem i žbukom, te eventualnim instalacijama.   Debljine zida do 15 cm. U cijenu uključen odvoz svog otpada i šute na gradski deponij.</t>
  </si>
  <si>
    <t>10.</t>
  </si>
  <si>
    <t>Izvedba novih otvora u pregradnom zidu od opeke debljine od 15 do 25 cm - povečanje postojećeg otvora. Novi nadvoj u zidu debljine 25cm izvesti iz 2x gotovog standardiziranog nadvoja za vrata veličine 125x12x6,5 cm, a u zidu od 12 cm iz jednog. Prvo izvesti štemanje i zarezivanje zida za postavu nadvoja u polovici zida, te po izvedbi i postavi nadvoja jedne strane , pristupiti štemanju i postavi drugog nadvoja, a po postavi oba nadvoja prsitupiti štemanju i zarezivanju otvora za vrata.  U cijenu uključen odvoz svog otpada i šute na gradski deponij, kao i sve eventualno potrebna podupiranja i radne skele u toku rada.</t>
  </si>
  <si>
    <t xml:space="preserve">štemanje  i zarezivanje šliceva za nadvoje </t>
  </si>
  <si>
    <t>dobava i postava standardiziranih nadvoja 125x12x6,5 cm, sa obradom nadvoja i potkajlavanjem postojećeg dijela zida iznad nadvoja,  te obradom nadvoja</t>
  </si>
  <si>
    <t>štemanje  i zarezivanje otvora za vrata vel 100 x205 cm, sa obradom rubova - špaleta cigle</t>
  </si>
  <si>
    <t>otvaranje zazidanih posotojećih otvora vratiju</t>
  </si>
  <si>
    <t>11.</t>
  </si>
  <si>
    <t>Otucavanje loše žbuke zidova.  Po pregledu zidova otucava se samo loša žbuka koju odobri nadzor. U cijenu uključen odvoz svog otpada i šute na gradski deponij, kao i sve eventualno potrebna podupiranja i radne skele u toku rada.</t>
  </si>
  <si>
    <t>12.</t>
  </si>
  <si>
    <t>Izvedba unutarnje nove žbuke zidova, debljine žbuke 2-3 cm, uključivo po potrebi špric. U cijenu uključena izrada S/N veze na mjestima sa spojem na postojeću žbuku</t>
  </si>
  <si>
    <t>pune plohe</t>
  </si>
  <si>
    <t>popravak šliceva</t>
  </si>
  <si>
    <t>popravak stropa</t>
  </si>
  <si>
    <t>postava alkalne mrežice u žbuku</t>
  </si>
  <si>
    <t>Izvedba popravka i pripreme podloge za postavu parketa. Po skidanju postojećih parketa izvesti popravak postojeće podloge  iz dasaka. Sve daske podloge skinuti, izvesti poravnanje nosača dasaka, te ponovno postaviti  daske - ali poravnate, te se preko dasaka postavlja folija protiv topota i vijcima učvrščuje OSB ploča debljine 12 mm na koju se lijepi parket.</t>
  </si>
  <si>
    <t>dizanje dasaka podloge parketa</t>
  </si>
  <si>
    <t>izvedba poravnanja podloge dasaka</t>
  </si>
  <si>
    <t>Ponovna postava postojećih dasaka podloge - postava pomoću samonareznih vijaka</t>
  </si>
  <si>
    <t>dobava i postava folije protiv topota</t>
  </si>
  <si>
    <t>dobava i postava OSB ploča debljine 15 mm sa falcevima, montira se samonareznim vijcima</t>
  </si>
  <si>
    <t>14.</t>
  </si>
  <si>
    <t>Izvedba obloge stropova sa završnom oblogom iz gipskartonskih ploča. Po skidanju drvene obloge stropa na metalnoj potkonstrukciji postavljaju se gipskartonske ploče. Visina zavješenja do 15 cm. Iznad gips ploča se postavlja toplinska izolacija iz ploča mineralne vune debljine 8 cm. Gips ploče obrađene gletanjem i pripremljene za ličenje, naročito obraditi pažnju na obradu spoja gipskartonske ploče i drvene konstrukcije.</t>
  </si>
  <si>
    <t>dobava i postava toplinske izolacije iz 8cm mineralne vune</t>
  </si>
  <si>
    <t>izvedba obloge stropa  iz gipskartonskih ploča debljine 12,5 mm na metalnoj podkonstrukciji</t>
  </si>
  <si>
    <t>15.</t>
  </si>
  <si>
    <t>Izvedba četkanja postojećih drvenih gazišta i čela  stepenica  pomoću metalnih i li plastičnih rotacionih četaka. Skida se samo prljavština i oštečeni dio drva pomoću četaka. Ne započinjati posao bez odobrenja nadzora.</t>
  </si>
  <si>
    <t>16.</t>
  </si>
  <si>
    <t>Izvedba završne obrade drvenih podova stubišta  - mazanje voskom drvenog poda, te izvedba uljenja i poliranja specijalnim uljenim premazom - ton prema odabiru projektanta.</t>
  </si>
  <si>
    <t>17.</t>
  </si>
  <si>
    <t>Izvedba popravka cementne glazure po skidanju keramike, kako bi se na istu mogao postaviti ljepljenjem parket. Veće neravnine na cementnoj glazuri potrebno je popraviti zapunjavanjem cementnim mortom uz korištenje SN veze i postavom vlakana fibrina u cementni mort. Po sušenju istoga cijelu površinu na koju se lijepi parket potrebno je poravnati sa samonivelirajućom tankoslojnom masom za izravnanje podloga.</t>
  </si>
  <si>
    <t>popravak većih neravnina cementnim mortom sa fibrinima</t>
  </si>
  <si>
    <t>samonivelirajuća tankoslojna masa za izravnanje podloge</t>
  </si>
  <si>
    <t>18.</t>
  </si>
  <si>
    <t>Dobava, dostava i postava parketa, te brušenje i  lakiranje. Parket se postavlja ljepljenjem na podlogu iz OSB ploča 15 mm. U cijenu postave parketa predviđeno dvokomponentno ljepilo, brušenje, dva lakiranja u polumat lak.</t>
  </si>
  <si>
    <t>dobava parketa I klasa hrast masiv - postava riblja kost veličine  22x70x500 cm</t>
  </si>
  <si>
    <t>dobava sokla - puni sokl hraast dimenzije 20x50 cm</t>
  </si>
  <si>
    <t xml:space="preserve">postava parketa ljepljenjem na OSB ploče i estrih, te brušenje i lakiranje parketa </t>
  </si>
  <si>
    <t>postava sokla sa akriliranjem spoja zida i sokla i parketa i sokla</t>
  </si>
  <si>
    <t>dobava alu lajsni na spojevima sa postojećim parketom i keramikom</t>
  </si>
  <si>
    <t>19.</t>
  </si>
  <si>
    <t>Dobava materijala za postavljanje i oblaganje poda  protukliznim keramičkim pločicama  raznih dimenzija. Postava na postojeću  podlogu . Polaganje u fleksibilno građevinsko ljepilo .</t>
  </si>
  <si>
    <t xml:space="preserve"> Postava pločica prema dogovoru s projektantom. Postava prema nacrtu - shemi polaganja pločica. Prije početka postavljanja pločica, obavezno se s projektantom trebaju odrediti elementi i smjerovi postave.</t>
  </si>
  <si>
    <t>Izvesti odgovarajući pad prema izljevima.</t>
  </si>
  <si>
    <t xml:space="preserve">Reške fugirati s ljepljivom, vodoodbojnom  pigmentiranom masom za pod u boji prema odabiru projektanta. </t>
  </si>
  <si>
    <t>Od pločica za sokl mjestima gdje ne postoji zidna keramika izvesti sokl visine 15 cm. Posebnu pažnju obratiti obradi spoja zida-sokla i opločenja poda – kitati trajnoplastičnim kitom (otpornim na kemikalije-klor i kiselinu) u boji kao masa za fugiranje, jednako obraditi i reške između dviju različitih podloga, te dilatacije podova na svakih 4x4 m, uključeno u jediničnu cijenu.</t>
  </si>
  <si>
    <t>U cijenu je uključena dobava, sav potreban materijal s radom, priprema podloge, rezanjem i pripasavanjem pločica i fugiranjem.</t>
  </si>
  <si>
    <t>Obračun prema m2 i m' izvedenog.</t>
  </si>
  <si>
    <t>Postava keramike</t>
  </si>
  <si>
    <t>dobava keramike protuklizne podne dimenzija 30x60 cm, gres kvaliteta, I klase , kalibrirano</t>
  </si>
  <si>
    <t>postava pod i stepenice</t>
  </si>
  <si>
    <t>postava sokl iz polovice pločice</t>
  </si>
  <si>
    <t>postava alu profila na spojevima podova i na stepenicama</t>
  </si>
  <si>
    <t>20.</t>
  </si>
  <si>
    <t>Pregled i stolarski popravak unutarnjih dijelova - krila i doprozornika postojećih prozora, sa popravkom okova istih.</t>
  </si>
  <si>
    <t>prozor veličine 100x176cm - stubište</t>
  </si>
  <si>
    <t>prozor veličine 73x116cm - info kutak</t>
  </si>
  <si>
    <t>prozor veličine 93x111cm - čitaonica</t>
  </si>
  <si>
    <t>prozor veličine 88x166cm - knjižnica</t>
  </si>
  <si>
    <t>prozor veličine 82x190cm - knjižnica</t>
  </si>
  <si>
    <t>balkonska vrata vel 87x181 cm</t>
  </si>
  <si>
    <t>21.</t>
  </si>
  <si>
    <t>Pregled i stolarski popravak postojećih dvokrilnih vrata i dovratnika, te postava cilindar brave na vrata</t>
  </si>
  <si>
    <t>postojeća jednokrilna ulazna puna vrata sa dovratnikom veličine 91x211 vrata na stubištu</t>
  </si>
  <si>
    <t>postojeća jednokrilna puna vrata sa nadsvjetlom i sa dovratnikom veličine 80x233cm</t>
  </si>
  <si>
    <t>postojeća jednokrilna puna vrata sa dovratnikom veličine 65x200cm</t>
  </si>
  <si>
    <t>dobava i postava cilindra brave sa kompletom ključeva (3 po bravi)</t>
  </si>
  <si>
    <t>22.</t>
  </si>
  <si>
    <t>Dobava i postava novih punih uklađenih unutarnjih vrata sa dovratnicima u svemu kao postojeća, uključivo lajsne i okov, kvake, cilindar brava sa 3 ključa. Vrata lakirana u bijelu boju. Sve mejre provjeriti na licu mjesta</t>
  </si>
  <si>
    <t>vrata zid mjera 92/210 cm</t>
  </si>
  <si>
    <t xml:space="preserve">vrata zid mjera 120/219 cm, </t>
  </si>
  <si>
    <t>vrata zid mjera 100/205 cm</t>
  </si>
  <si>
    <t>23.</t>
  </si>
  <si>
    <t>Dobava materijala i obrada žbukanih  i  spuštenih stropova i zidova,te gips stropova i pregrada. Boje odabire projektant, prema predoče­noj ton karti, u pastelnom tonu ( za tonova koji nisu pastelni posebno se obračunava dodatak po m2. U cijenu su uključene sve potrebne pred­radnje (kitanje, gletanje, višekratno brušenje, premaz im­pregnacije i dr.). Bojanje se izvodi  uz prethodno nanošenje nijansiranog temeljnog sloja.</t>
  </si>
  <si>
    <t>Sve izvesti prvoklasno od prvoklasnog materijala.</t>
  </si>
  <si>
    <r>
      <t>Obračun po m</t>
    </r>
    <r>
      <rPr>
        <vertAlign val="superscript"/>
        <sz val="10"/>
        <color indexed="8"/>
        <rFont val="Calibri"/>
        <family val="2"/>
        <charset val="238"/>
      </rPr>
      <t>2</t>
    </r>
    <r>
      <rPr>
        <sz val="10"/>
        <color indexed="8"/>
        <rFont val="Calibri"/>
        <family val="2"/>
        <charset val="238"/>
      </rPr>
      <t xml:space="preserve"> </t>
    </r>
    <r>
      <rPr>
        <sz val="12"/>
        <color indexed="8"/>
        <rFont val="Calibri"/>
        <family val="2"/>
        <charset val="238"/>
      </rPr>
      <t>izvedenog.</t>
    </r>
  </si>
  <si>
    <t>Priprema (kitanje, gletanje, brušenje) zidova i stropova koji nisu iz gipsa</t>
  </si>
  <si>
    <t>unutarnje bojanje s impregnacijom - zidovi žbuka i gips</t>
  </si>
  <si>
    <t>unutarnje bojanje s impregnacijom - stropovi žbuka i gips</t>
  </si>
  <si>
    <t>24.</t>
  </si>
  <si>
    <t>Dobava materijala i obrada ličenjem postojećih stolarskih elemenata u 2 premaza lak bojom. Boju odabire projektant prema predočenoj ton karti (kao RAL). Liče se samo unutarnji dio fasadne stolarije ( vanjski dio je uređen u sklopu obnove pročelja)</t>
  </si>
  <si>
    <t>U cijenu su uključene sve potrebne predradnje za idealnu pripremu i obradu podloge. Svi radovi se moraju izvesti u normalnim atmosferskim uvjetima. Uključene  slijedeće faze rada:</t>
  </si>
  <si>
    <t xml:space="preserve">čišćenje površine od stare loše boje (kvalitetni dio laka ostaviti za brušenje)  </t>
  </si>
  <si>
    <t>brušenje, predkitanje, kitanje i fino brušenje</t>
  </si>
  <si>
    <t>temeljni premaz - grund</t>
  </si>
  <si>
    <t xml:space="preserve">zavšna lak boja lak </t>
  </si>
  <si>
    <t>Obračun po m2 izvedenog.</t>
  </si>
  <si>
    <t>Dobava i izvedba dopune instalacije centralnog grijanja spajanjem na postojeći sistem cijevi centralnog grijanja, te postavom pločastih limenih radijatora visine 60 cm, komplet sa termostatskim  ventilima, prigušnicom, odzračnikom, nosačima i priključkom. Spoj cijevi izvesti na najbližu instalaciju. Sve cijevi izvesti  postavom u pod  i zid, te iste zaštiti s izolacijom cijevi. U cijenu uključeno štemanje, postava instalacije, radijatora, spajanje i puštanje u pogon.</t>
  </si>
  <si>
    <t>izvedba instalacije  centralnog grijanja sa spojem na postojeću instalaciju i sa puštanjem u pogon</t>
  </si>
  <si>
    <t xml:space="preserve">dobava i montaža pločastih radijatora  veličine cca 600x1000 snage više od 1200W, sa svim priborom, termostatskom glavom </t>
  </si>
  <si>
    <t>Ukupno svi građevinsko- obrtnički radovi ukupno:</t>
  </si>
  <si>
    <t>E1. NISKONAPONSKE ELEKTROTEHNIČKE INSTALACIJE</t>
  </si>
  <si>
    <t>Red. Broj</t>
  </si>
  <si>
    <t>Opis stavke</t>
  </si>
  <si>
    <t>Jed. mjera</t>
  </si>
  <si>
    <t>Jed. cijena</t>
  </si>
  <si>
    <t>Ukupno cijena</t>
  </si>
  <si>
    <t>1.1. RAZVODNI ORMARI</t>
  </si>
  <si>
    <t>Isporučiti, montirati i spojiti u postojeći najbliži razvodni ormar slijedeću opremu:</t>
  </si>
  <si>
    <t xml:space="preserve"> -  minijaturni automatski prekidač prekidne moći Icu=10kA kod 415V AC prema IEC/EN 60947-2, tropolni 3P, 25A, D krivulje                                                                                                             
Proizvođač: ___________________________
Tip:__________________________________</t>
  </si>
  <si>
    <t xml:space="preserve"> -  redna stezaljka 6 mm²</t>
  </si>
  <si>
    <t xml:space="preserve"> - montaža: šemiranje ormara i sva potrebna spajanja u ormaru uključivo ispitne protokole i natpise na kabelima, elementima u polju, oznaci ormara te potrebnim upozorenjima i sustavima zaštite. U cijenu uračunati izradu sheme izvedenog stanja.</t>
  </si>
  <si>
    <t>kpl</t>
  </si>
  <si>
    <t>Uključivo rad i potrebni materijal.</t>
  </si>
  <si>
    <t>Isporučiti, montirati i spojiti razvodni ormar kata oznake RK izveden  kao ugradni zidni, tipski atestiran u skladu sa normom HRN EN 61439-1/2, uvod kabela s gornje strane, opremljen spojnim i montažnim priborom, prefabriciranim priključcima te sabirnicama. Ormar opremiti slijedećom opremom:</t>
  </si>
  <si>
    <t xml:space="preserve"> - zidni plastični ugradni ormarić nivoa zaštite IP30 troredni sa 24 modula u redu komplet sa punim bijelim vratima najveće dimenzije 610×660×95 mm, i vodilicama za osigurače te temeljnom pločom i univerzalnom bravicom                                                                                                             
Proizvođač: ___________________________
Tip:__________________________________</t>
  </si>
  <si>
    <t xml:space="preserve"> - grebenasta sklopka "0-1" tropolna 25A za montažu u razvodni ormar  na vodilice osigurača                                                                                                            
Proizvođač: ___________________________
Tip:__________________________________</t>
  </si>
  <si>
    <t xml:space="preserve"> - diferencijalna zaštitna sklopka, četveropolna 4P , nazivne struje 25A, osjetljivosti 30mA, tip A                                                                                                             
Proizvođač: ___________________________
Tip:__________________________________</t>
  </si>
  <si>
    <t xml:space="preserve"> - diferencijalna zaštitna sklopka, četveropolna 4P , nazivne struje 40A, osjetljivosti 30mA, tip A                                                                                                             
Proizvođač: ___________________________
Tip:__________________________________</t>
  </si>
  <si>
    <t xml:space="preserve"> - kombinirani zaštitni prekidač, nazivne prekidne moći Icn=10kA prema IEC/EN 61009, dvopolni 1P+ N, nazivne struje 16A, C krivulje, osjetljivosti 30mA                                                                                                             
Proizvođač: ___________________________
Tip:__________________________________</t>
  </si>
  <si>
    <t xml:space="preserve"> -  minijaturni automatski prekidač prekidne moći Icu=10kA kod 415V AC prema IEC/EN 60947-2, jednopolni 1P, 6A, B krivulje                                                                                                             
Proizvođač: ___________________________
Tip:__________________________________</t>
  </si>
  <si>
    <t xml:space="preserve"> -  minijaturni automatski prekidač prekidne moći Icu=10kA kod 415V AC prema IEC/EN 60947-2, jednopolni 1P, 10A, B krivulje                                                                                                             
Proizvođač: ___________________________
Tip:__________________________________</t>
  </si>
  <si>
    <t xml:space="preserve"> -  minijaturni automatski prekidač prekidne moći Icu=10kA kod 415V AC prema IEC/EN 60947-2, jednopolni 1P, 16A, C krivulje                                                                                                             
Proizvođač: ___________________________
Tip:__________________________________</t>
  </si>
  <si>
    <t xml:space="preserve"> -  minijaturni automatski prekidač prekidne moći Icu=25kA kod 415V AC prema IEC/EN 60947-2, četveropolni 4P, 40A, C krivulje                                                                                                             
Proizvođač: ___________________________
Tip:__________________________________</t>
  </si>
  <si>
    <t xml:space="preserve"> -  odvodnika prenapona klase T1+T2 u fiksnoj izvedbi najmanje  25kA/280VAC tip 3+NPE                                                                                                             
Proizvođač: ___________________________
Tip:__________________________________</t>
  </si>
  <si>
    <t xml:space="preserve"> -  modularni impulsni relej jednopolni prema normi HRN EN 61439, stupanj zaštite IP20, kontrolni napon 230V/50Hz za maksinmalnu struju 16A                                                                                                             
Proizvođač: ___________________________
Tip:__________________________________</t>
  </si>
  <si>
    <t xml:space="preserve"> -  držač nacrta komplet </t>
  </si>
  <si>
    <t xml:space="preserve"> -  bakrene spojne sabirnice komplet za spajanje </t>
  </si>
  <si>
    <t xml:space="preserve"> -  bakrene sabirnice nultog i zaštitnog voda komplet</t>
  </si>
  <si>
    <t xml:space="preserve"> - montaža: šemiranje ormara prema shemi i sva potrebna spajanja u ormaru uključivo ispitne protokole i natpise na kabelima, elementima u polju, oznaci ormara te potrebnim upozorenjima i sustavima zaštite. U cijenu uračunati izradu sheme izvedenog stanja.</t>
  </si>
  <si>
    <t>1.1. UKUPNO RAZVODNI ORMARI</t>
  </si>
  <si>
    <t>1.2. KABELSKI RAZVOD I PRIBOR</t>
  </si>
  <si>
    <t>Isporučiti i montirati u prostor spuštenog stropa i na zid plastične cijevi I kanalice te metalne kabelske police :</t>
  </si>
  <si>
    <t>PLASTIČNE KANALICE I CIJEVI</t>
  </si>
  <si>
    <t xml:space="preserve"> - plastična kanalica prema normi HRN EN 50085-1 za srednju otpornost na pritisak, otporni na agresivne i kemijske sredine, bezhalogena samogasiva dimenzije 40×40 mm dužine 2m u bijeloj boji RAL 9003 uključujući potrebni instalacijski spojni i montažni pribor i materijal (završetci, spojnice ravne, spojnice pravi kut, Tspojnice, unutarnji i vanjski kutevi, tiple, vijci, obujmice i vezice)                                                                                                            
Proizvođač: ___________________________
Tip:__________________________________</t>
  </si>
  <si>
    <t>m</t>
  </si>
  <si>
    <t xml:space="preserve"> - Bezhalogena kruta dvoslojna korugirana cijev promjera 50 mm za mehaničku zaštitu svih vrsta električnih i podatkovnih ožičenja. Cijevi moraju biti izrađene u skladu s EN 61386-24. Spoj cijevi sa spojnicama mora biti nepropustan za prašinu / pijesak. Kod upotrebe brtvenog prstena klasa zaštite mora biti IP 67. Cijev mora biti položena komplet sa spojnicama i sa uvučenim foršpanom.                                                                                                              
Proizvođač: ___________________________
Tip:__________________________________</t>
  </si>
  <si>
    <t xml:space="preserve"> - plastična savitljiva cijev prema normi HRN EN 61386-1 za srednju otpornost na pritisak bezhalogena samogasiva  promjera Ø50 mm uključujući potrebni instalacijski spojni i montažni pribor i materijal                                                                                                              
Proizvođač: ___________________________
Tip:__________________________________</t>
  </si>
  <si>
    <t xml:space="preserve"> - plastična savitljiva cijev prema normi HRN EN 61386-1 za srednju otpornost na pritisak bezhalogena samogasiva  promjera Ø25 mm uključujući potrebni instalacijski spojni i montažni pribor i materijal                                                                                                              
Proizvođač: ___________________________
Tip:__________________________________</t>
  </si>
  <si>
    <t xml:space="preserve"> - plastična savitljiva cijev prema normi HRN EN 61386-1 za srednju otpornost na pritisak bezhalogena samogasiva  promjera Ø16 mm uključujući potrebni instalacijski spojni i montažni pribor i materijal                                                                                                              
Proizvođač: ___________________________
Tip:__________________________________</t>
  </si>
  <si>
    <t>Uključivo rad i potreban montažni materijal</t>
  </si>
  <si>
    <t>Isporučiti, montirati u plastične cijevi i spojiti slijedeće kabele:</t>
  </si>
  <si>
    <t xml:space="preserve">       - FG16OR16 5×6 mm²</t>
  </si>
  <si>
    <t xml:space="preserve">       - NHXMH  3G4 mm²</t>
  </si>
  <si>
    <t xml:space="preserve">       - NHXMH  3G2.5 mm²</t>
  </si>
  <si>
    <t xml:space="preserve">       - NHXMH 3G1.5 mm²</t>
  </si>
  <si>
    <t xml:space="preserve">       - H07Z-K-J 16 mm²</t>
  </si>
  <si>
    <t xml:space="preserve">       - H07Z-K-J 6 mm²</t>
  </si>
  <si>
    <t xml:space="preserve">       - H07Z-K 1,5 mm²</t>
  </si>
  <si>
    <t>Isporučiti, montirati pomoću plastičnih montažnih kutija i spojiti slijedeći instalacijski pribor ugradne izvedbe:</t>
  </si>
  <si>
    <t xml:space="preserve">Sklopke </t>
  </si>
  <si>
    <t xml:space="preserve"> - tipkalo jednostruko modularno 6A/230V bijelo sastavljena od pregibnog tipkala ugradne kutije promjera 60 mm za gipskartonske zidove sa nosačem okvira za dva modula i okvirom za dva modula u bijeloj boji kockastog oblika                                                                                                             
Proizvođač: ___________________________
Tip:__________________________________</t>
  </si>
  <si>
    <t xml:space="preserve"> - tipkalo dvostruko modularno 6A/230V bijelo sastavljena od dva pregibna tipkala ugradne kutije promjera 60 mm za gipskartonske zidove sa nosačem okvira za dva modula i okvirom za dva modula u bijeloj boji kockastog oblika                                                                                                         
Proizvođač: ___________________________
Tip:__________________________________</t>
  </si>
  <si>
    <t>Komplet sa svim potrebnim spajanjima, radom i materijalom</t>
  </si>
  <si>
    <t>Priključnice</t>
  </si>
  <si>
    <t xml:space="preserve"> - jednostruka priključnica energetska sa poklopcem za zidnu ugradnu montažu 10A/230V bijela sastavljena od priključnice dva modula ugradne kutije promjera 60 mm za gipskartonske zidove sa nosačem okvira za dva modula i okvirom za dva modula u bijeloj boji kockastog oblika                                                                                                             
Proizvođač: ___________________________
Tip:__________________________________</t>
  </si>
  <si>
    <t xml:space="preserve"> - dvostruka priključnica energetska sa poklopcem za zidnu nadgradnu montažu 10A/230V bijela sastavljena od dvije priključnice dva modula nadgradne kutije modularne četverostruke sa nosačem okvira za četiri modula i okvirom za četiri modula u sivoj boji pravokutnog oblika                                                                                                             
Proizvođač: ___________________________
Tip:__________________________________</t>
  </si>
  <si>
    <t xml:space="preserve"> - četverostruka priključnica energetska sa poklopcem za zidnu podžbuknu montažu 10A/230V bijela sastavljena od četiri priključnice dva modula ugradne kutije modularne osmerostruke za gipskartonske zidove sa nosačem okvira za osam modula i okvirom za osam modula u bijeloj boji pravokutnog oblika                                                                                                           
Proizvođač: ___________________________
Tip:__________________________________</t>
  </si>
  <si>
    <t xml:space="preserve"> - fiksni priključak tropolni ugradni</t>
  </si>
  <si>
    <t>Isporučiti, montirati i spojiti razvodnu kutiju sa poklopcem</t>
  </si>
  <si>
    <t xml:space="preserve"> - ugradna razvodna kutija sa poklopcem komplet sa najmanje pet tropolnih bezvijčanih stezaljki</t>
  </si>
  <si>
    <t>Isporučiti odgovarajuće spojnice od bakrenih pletenica i izvršiti izjednačenje potencijala na metalnim vratima i dovratcima uključivo sa podložnom nazubljenom pločicom i odgovarajućim nehrđajućim vijkom. Svi spojevi moraju biti estetski izvedeni kao maskirani. Komplet sa svim potrebnim radom i materijalom.</t>
  </si>
  <si>
    <t xml:space="preserve">Isporučiti odgovarajuće spojnice i izvršiti izjednačenje potencijala vanjske jedinice klime i cjevnom razvodu te policama od prosječno 10 m kabela tipa H07Z-K-J 6 mm² položene u plastičnoj cijevi  komplet sa svim potrebnim spajanjima, radom i materijalom te ugradnjom u zid i prodorima kroz zidove </t>
  </si>
  <si>
    <t xml:space="preserve">Isporučiti odgovarajuće spojnice i izvršiti izjednačenje potencijala komunikacijskih ormara od prosječno 10 m kabela tipa P/F-Y 16 mm² položene u plastičnoj cijevi komplet sa svim potrebnim spajanjima, radom i materijalom uključivo sa vodičima i cijevima te ugradnjom u zid ili beton i prodora kroz zidove </t>
  </si>
  <si>
    <t>Izrada izvoda tropolnih komplet sa svim potrebnim spajanjima i suradnjom sa isporučiocima opreme i trošila koja se spajaju na iste. Kabel za izradu izvoda obuhvaćen posebnom stavkom.</t>
  </si>
  <si>
    <t>1.2. UKUPNO KABELSKI RAZVOD I PRIBOR</t>
  </si>
  <si>
    <t>1.3. OPĆA I SIGURNOSNA RASVJETA</t>
  </si>
  <si>
    <t>Isporučiti, montirati i spojiti svjetiljke unutrašnje rasvjete:</t>
  </si>
  <si>
    <t xml:space="preserve">  -  sigurnosna svjetiljka zidna ugradna IP20 metalna u bijeloj boji sa pleksiglasom i piktogramom smjerokaza prema normi HRN ISO 3864-1 vidljivosti više od 25m sa 1 LED žaruljom 2W za napon 230V i autonomijom 3h u pripravnom spoju predviđena za spoj na lokalnu bateriju. 
Proizvođač: ___________________________
Tip:__________________________________</t>
  </si>
  <si>
    <t xml:space="preserve">  -  sigurnosna svjetiljka stropna ili zidna nadgradna IP20 polikarbonatno kučište u bijeloj boji sa transparentnom kapom sa 1 LED žaruljom 3W za napon 230V i autonomijom 3h u pripravnom spoju ukupnog svjetlosnog toka najmanje 360 lm predviđena za spoj na lokalnu bateriju bez piktograma. 
Proizvođač: ___________________________
Tip:__________________________________</t>
  </si>
  <si>
    <t xml:space="preserve">  -  sigurnosna svjetiljka stropna ili zidna nadgradna IP65 polikarbonatno kučište u bijeloj boji sa transparentnom kapom sa 1 LED žaruljom 3W za napon 230V i autonomijom 3h u pripravnom spoju ukupnog svjetlosnog toka najmanje 360 lm predviđena za spoj na lokalnu bateriju bez piktograma. 
Proizvođač: ___________________________
Tip:__________________________________</t>
  </si>
  <si>
    <t xml:space="preserve">  -  LED okrugla nadgradna svjetiljka snage izvora 29W, temperature boje 3000K, opalni difuzor, najvećih dimenzija promjer 234 mm dubine 100 mm. Ukupno svjetlosni tok: najmanje 2554lm, Vijek trajanja LED diode: najmanje 55000h L80/B20. 
Proizvođač: ___________________________
Tip:__________________________________</t>
  </si>
  <si>
    <t xml:space="preserve">  -  LED nadgradna svjetiljka snage izvora 36W, temperature boje 4000K, aluminijski parabolični raster, najvećih dimenzija 1196×294×63 mm. Ukupno svjetlosni tok: najmanje 4093lm, Vijek trajanja LED diode: najmanje 80000h, UGR&lt;16
Proizvođač: ___________________________
Tip:__________________________________</t>
  </si>
  <si>
    <t xml:space="preserve">  -  LED nadgradna svjetiljka snage izvora 19W u nivou zaštite IP65IK07, temperature boje 4000K,  najvećih dimenzija 375×224×329 mm. Ukupno svjetlosni tok: najmanje 1119lm
Proizvođač: ___________________________
Tip:__________________________________</t>
  </si>
  <si>
    <t>Komplet sa svim potrebnim spajanjima, radom i spojnim te montažnim materijalom. Rasvjetna tijela isporučuti kompletno sa svim montažnim materijalom, montažnim kutijama i pripadajućim izvorima svjetla.</t>
  </si>
  <si>
    <t>1.3. UKUPNO OPĆA I SIGURNOSNA RASVJETA</t>
  </si>
  <si>
    <t>1.4. PRIPREMNO ZAVRŠNI RADOVI</t>
  </si>
  <si>
    <t>Pripremno završni radovi na instalaciji koji obuhvaćaju slijedeće radnje:</t>
  </si>
  <si>
    <t xml:space="preserve"> - Ispitivanje izvedene instalacije ( validacija ) te pribavljanje protokola s rezultatima mjerenja u 3 primjerka koji sadrži:Atest o izvršenom mjerenju otpora izolacije, Atest o izvršenoj kontroli efikasnosti zaštite od ind. napona dodira, Atest o izvršenom mjerenju otpora zašt. uzemljenja, Atest o izvršenom mjerenju jakosti opće i protupanične rasvjete, Atest o izvršenom funkcionalnom ispitivanju elektroinstalacija, upute za korištenje i održavanje ugrađenih sustava i opreme, Ispitni listovi razvodnih ormara, Izjava o funkcionalnom ispitivanju isklopa u nuždi, Izvješće o funkcionalnom ispitivanju protupanične rasvjete, Atest ugrađene opreme i kabela. Komplet sa puštanjem u probni rad</t>
  </si>
  <si>
    <t xml:space="preserve">kpl </t>
  </si>
  <si>
    <t xml:space="preserve"> - Suradnja sa ovlaštenim serviserima opreme strojarskih instalacija komplet sa svim potrebnim radom i montažnim materijalom.</t>
  </si>
  <si>
    <t xml:space="preserve"> - Ostali nepredvidivi radovi i sitni spojni materijal</t>
  </si>
  <si>
    <t xml:space="preserve"> - Izraditi projekt izvedenog stanja u tri primjerka na papirnatom mediju I tri primjerka na elektronskom mediju. Svi projekti moraju imati suglasnost projektanta</t>
  </si>
  <si>
    <t>Komplet sa svim potrebnim radom i potrebnim certificiranim instrumentima.</t>
  </si>
  <si>
    <t>1.5. UKUPNO PRIPREMNO ZAVRŠNI RADOVI</t>
  </si>
  <si>
    <t>REKAPITULACIJA NISKONAPONSKE ELEKTROTEHNIČKE INSTALACIJE</t>
  </si>
  <si>
    <t>1.4. UKUPNO PRIPREMNO ZAVRŠNI RADOVI</t>
  </si>
  <si>
    <t>SVEUKUPNO NISKONAPONSKE ELEKTROTEHNIČKE INSTALACIJE</t>
  </si>
  <si>
    <t>E2. INSTALACIJE ELEKTRONIČKE KOMUNIKACIJSKE MREŽE</t>
  </si>
  <si>
    <t>Isporučiti, montirati i spojiti u metalni razvodni ormar opremu za distribuciju i razvod instalacije strukturno kablirane mreže oznake KO-P. U ormar ugraditi slijedeću opremu:</t>
  </si>
  <si>
    <t xml:space="preserve"> -  nadžbukni zidni metalni PATCH ormarić 12U nivoa zaštite IP20 komplet sa vratima i svom opremom dimenzije najmanje 600×600×600 mm. Komplet sa svom opremom i priborom   
Proizvođač: ___________________________
Tip:__________________________________</t>
  </si>
  <si>
    <t xml:space="preserve"> -  nosač modularnog 12 portnog PATCH panela za svjetlovodnu instalaciju sa 8 komada SC modula  
Proizvođač: ___________________________
Tip:__________________________________</t>
  </si>
  <si>
    <t xml:space="preserve"> -  nosač modularnog 12 portnog PATCH panela tip EIA 568B komplet sa F/UTP konektorima Cat6  
Proizvođač: ___________________________
Tip:__________________________________</t>
  </si>
  <si>
    <t xml:space="preserve"> -  prazni panel jednostruki za prolaz kabela tip 1U3  
Proizvođač: ___________________________
Tip:__________________________________</t>
  </si>
  <si>
    <t xml:space="preserve"> -  napajački modul sa 8 priključnica   
Proizvođač: ___________________________
Tip:__________________________________</t>
  </si>
  <si>
    <t xml:space="preserve"> -  DATA PATCHCORD FTP C6e dužine 1 m tip S/FTP  
Proizvođač: ___________________________
Tip:__________________________________</t>
  </si>
  <si>
    <t xml:space="preserve"> - montaža: šemiranje ormara prema shemi i sva potrebna spajanja u ormaru uključivo ispitne protokole i natpise na kabelima, elementima u polju, oznaci ormara te potrebnim upozorenjima. U cijenu uračunati izradu sheme izvedenog stanja.</t>
  </si>
  <si>
    <t>Komplet sa svim potrebnim radom i materijalom uključujući shemu izvedenog stanja.</t>
  </si>
  <si>
    <t>PLASTIČNE CIJEVI</t>
  </si>
  <si>
    <t>Isporučiti, montirati pomoću plastičnih montažnih kutija i spojiti slijedeći instalacijski pribor parapetne i naddžbukne izvedbe:</t>
  </si>
  <si>
    <t xml:space="preserve"> - dvostruka priključnica RJ45/FTP/C6 za zidnu ugradnu montažu bijela sastavljena od dvije priključnice RJ45/FTP/C6 jednog modula ugradne kutije promjera 60 mm za gipskartonske zidove sa nosačem okvira za dva modula i okvirom za dva modula u bijeloj boji kockastog oblika                                                                                                             
Proizvođač: ___________________________
Tip:__________________________________</t>
  </si>
  <si>
    <t xml:space="preserve"> - četverostruka priključnica strukturno kablirane mreže 4× RJ45/FTP/C6 za zidnu podžbuknu montažu bijela sastavljena od četir priključnice RJ45/FTP/C6 jednog modula, ugradne kutije modularne četverostruke za gipskartonske zidove sa nosačem okvira za četiri modula i okvirom za četiri modula u bijeloj boji pravokutnog oblika                                                                                                              
Proizvođač: ___________________________
Tip:__________________________________</t>
  </si>
  <si>
    <t>Isporučiti, montirati, spojiti i programirati zidnu Wi-Fi pristupnu točku 802.11ac W2 AP w/CA; 4x4:3; Ext Ant; 2xGbE, E Domain:</t>
  </si>
  <si>
    <t xml:space="preserve"> -  brzine prijenosa podataka putem Ethernet LANa: 10,100,1000  Mbit/s, Brzina prijenosa podataka bežične mreže (max): 2600  Mbit/s
Maksimalna brzina prijenosa podataka:  5200 Mbit/s, 
Frekvencijski opseg: 2.412 - 5.7  GHz
Broj kanala: 29  : 
Mrežni standard: IEEE 802.11a,IEEE 802.11ac,IEEE 802.11g,IEEE 802.11i,IEEE 802.11n,IEEE 802.1x,IEEE 802.3,IEEE 802.3ab,IEEE 802.3ad,IEEE 802.3at,IEEE 802.3u  : 
Proizvođač:______________
Tip:____________________</t>
  </si>
  <si>
    <t>Rad i potreban montažni materijal</t>
  </si>
  <si>
    <t>Isporučiti, montirati djelomično u kabelske kanalice i plastične cijevi  i spojiti kabele EKM-a:</t>
  </si>
  <si>
    <t xml:space="preserve">  - F/UTP 4×2×0.5 mm kategorije 6 tipa LZSH ili jednakovrijedan __________________________ </t>
  </si>
  <si>
    <r>
      <t xml:space="preserve"> - svjetlovodni distribucijski kabel sa 8 svjetlovoda (multimod tip OM3, 50/125 </t>
    </r>
    <r>
      <rPr>
        <sz val="10"/>
        <rFont val="Symbol"/>
        <family val="1"/>
        <charset val="2"/>
      </rPr>
      <t>m</t>
    </r>
    <r>
      <rPr>
        <sz val="11"/>
        <color theme="1"/>
        <rFont val="Calibri"/>
        <family val="2"/>
        <charset val="238"/>
        <scheme val="minor"/>
      </rPr>
      <t xml:space="preserve">m) i LSZH izolacijom dužine prema stvarnoj izmjeri komplet sa SC konektorima prema standardu EN 50173-2, ISO IEC 11801 tip A/I-DQ(ZN)BH 8x50/125µm OM4 </t>
    </r>
  </si>
  <si>
    <t>Spajanje opreme EKM instalacije komplet sa označavanjem kabela natpisnim pločicama ili MEMOCAB sustavima za označavanje kabela.</t>
  </si>
  <si>
    <t xml:space="preserve"> - Spajanje nove DATA instalacije na switch . Komplet sa puštanjem u probni rad i preprogramiranjem računala prema zahtjevima korisnika.</t>
  </si>
  <si>
    <t xml:space="preserve"> - Ostali radovi i sitni spojni materijal</t>
  </si>
  <si>
    <t xml:space="preserve"> - Ispitivanje izvedene instalacije ( validacija ) te pribavljanje protokola s rezultatima mjerenja u 2 primjerka prema pravilniku o EKM instalacijama. Komplet sa puštanjem u probni rad</t>
  </si>
  <si>
    <t>2</t>
  </si>
  <si>
    <t>UKUPNO ELEKTRONIČKA KOMUNIKACIJSKA MREŽA</t>
  </si>
  <si>
    <t>REKAPITULACIJA ELEKTROTEHNIČKE INSTALACIJE</t>
  </si>
  <si>
    <t>1. SVEUKUPNO NISKONAPONSKE ELEKTROTEHNIČKE INSTALACIJE</t>
  </si>
  <si>
    <t>2. UKUPNO ELEKTRONIČKA KOMUNIKACIJSKA MREŽA</t>
  </si>
  <si>
    <t>POREZ NA DODANU VRIJEDNOST</t>
  </si>
  <si>
    <t>SVEUKUPNO ELEKTROTEHNIČKE INSTALACIJE SA PDV</t>
  </si>
  <si>
    <t>Zagreb, listopad 2018. godine</t>
  </si>
  <si>
    <t xml:space="preserve">PROJEKTANT:  </t>
  </si>
  <si>
    <t>Ovlašteni inženjer</t>
  </si>
  <si>
    <t xml:space="preserve">Ivan Đurđević dipl.ing.el. </t>
  </si>
  <si>
    <t>DIREKTOR:</t>
  </si>
  <si>
    <t>Tomislav Kušan, dipl.inž.arh.</t>
  </si>
  <si>
    <t>Ovlašteni arhitekt</t>
  </si>
  <si>
    <t xml:space="preserve">GLAVNI PROJEKTANT:  </t>
  </si>
  <si>
    <t>TROŠKOVNIK</t>
  </si>
  <si>
    <t>ELEKTROTEHNIČKE INSTALACIJE NNI i EKM</t>
  </si>
  <si>
    <t>IZVEDBENI PROJEKT</t>
  </si>
  <si>
    <t>: 327/18</t>
  </si>
  <si>
    <t>ZAJEDNIČKA OZNAKA PROJEKTA</t>
  </si>
  <si>
    <t>: TD – E 1010/18</t>
  </si>
  <si>
    <t xml:space="preserve">BROJ T.D. </t>
  </si>
  <si>
    <t>: Nazorova 51, Zagreb, k.č. 1255/1, k.o. Centar</t>
  </si>
  <si>
    <t>MJESTO GRAĐENJA</t>
  </si>
  <si>
    <t>: Pravni fakultet u Zagrebu Studij socijalnog rada</t>
  </si>
  <si>
    <t>GRAĐEVINA</t>
  </si>
  <si>
    <t xml:space="preserve">  Trg Republike Hrvatske 14, Zagreb</t>
  </si>
  <si>
    <t xml:space="preserve">: Sveučilište u Zagrebu Pravni fakultet </t>
  </si>
  <si>
    <t>INVESTITOR</t>
  </si>
  <si>
    <t>OIB :  65100985613</t>
  </si>
  <si>
    <t>Poslovni račun:  HR5324840081101531686</t>
  </si>
  <si>
    <t>Web :  www.slimel.hr</t>
  </si>
  <si>
    <t>E-mail :  slimel@slimel.hr</t>
  </si>
  <si>
    <t>Mobilni :  091/ 23 36 047</t>
  </si>
  <si>
    <t>Telefon/Fax :  01/ 23 36 047</t>
  </si>
  <si>
    <t xml:space="preserve">10 000 Zagreb, Ivanićgradska 59 b </t>
  </si>
  <si>
    <t>Projektiranje, izvođenje i održavanje električnih instalacija te hortikulturne usluge</t>
  </si>
  <si>
    <t>1. UVODNE NAPOMENE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</si>
  <si>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</si>
  <si>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investitoru upute za rukovanje instalacijama i uređajima na hrvatskom jeziku.</t>
  </si>
  <si>
    <t>Prije početka izvođenja radova, izvođač je dužan izvršiti pregled objekta i o eventualnim odstupanjima projekta od stvarnog stanja pismeno upozoriti investitora.</t>
  </si>
  <si>
    <t>Izvođač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</si>
  <si>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</si>
  <si>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investitora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</si>
  <si>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</si>
  <si>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</si>
  <si>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Prije stavljanja instalacije u pogon i tehničkog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</si>
  <si>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Izvođač za svoje radove daje garanciju.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</si>
  <si>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</si>
  <si>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</si>
  <si>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13.</t>
  </si>
  <si>
    <t>Tijekom izvođenja radova izvođač je dužan da sva nastala odstupanja trasa od onih predviđenih projektom unese u projekt, a po završetku radova treba predati investitoru projekt stvarno izvedenog stanja.</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</si>
  <si>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investitora.</t>
  </si>
  <si>
    <t>Ako troškovnikom i tehničkim opisom nije drugačije navedeno, narudžba materijala obuhvaća isporuku pripadajućeg materijala i proizvoda uključujući istovar, skladištenje i otpremu do mjesta ugradnje.</t>
  </si>
  <si>
    <t>Za sav ugrađeni materijal i proizvode treba osigurati i priložiti izjave o svojstvima ( izjave o sukladnosti do donošenja pravilnika ), dokaze o ispravnosti i kvaliteti, od ovlaštene organizacije. Ako nije u tekstu od strane investitora drugačije napisano, ponuđač se obvezuje za ponuđene proizvode, kod predaje ponude, dokazati kvalitet proizvoda i priložiti izjave o svojstvima. To naročito važi za proizvode kojima se kvaliteta (vrijednost) ne vidi na temelju tehničkih podataka.</t>
  </si>
  <si>
    <t>Naročitu pažnju, kod pakiranja, transporta i skladištenja na gradilištu, treba posvetiti kod:</t>
  </si>
  <si>
    <t>- razdjelnika
- uključnih uređaja 
- rasvjetnih tijela ili drugih osjetljivih dijelova uređaja.</t>
  </si>
  <si>
    <t>Zagađeni ili oštećeni dijelovi uređaja neće se preuzeti.</t>
  </si>
  <si>
    <t>Ponuđač treba, prije davanja ponude, pogledati gradilište, pogledati sve mogućnosti prilaza i mogućnosti dostave.</t>
  </si>
  <si>
    <t>Nadzorni inženjer mora imati uvid u terminski plan te se mora odazvati na svaki poziv. Za svako neopravdano produženje termina koje utvrdi nadzorni inženjer bit će u ugovoru određena kazna.</t>
  </si>
  <si>
    <t>Ako drugačije nije dogovoreno, izvođač treba, bez posebnih zahtjeva, čistiti redovno svoje radno mjesto. Izvođač mora u toku gradnje iz gradilišta odvesti svu građevinsku šutu, sav otpadni materijal i nepotrebne uređaje.</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</si>
  <si>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</si>
  <si>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Rušenje i siječenje čeličnih armirano betonskih greda i stupova ne smije se vršiti bez znanja i odobrenja nadzornog inženjera za ove radove.</t>
  </si>
  <si>
    <t>Svaki izvođač ima pravo izbora kome će dati ispitati kvalitetu i funkcionalnost, no to svakako mora biti ovlaštena organizacija. Troškove ispitivanja snosi izvođač elektroradova.</t>
  </si>
  <si>
    <t>Bez obzira na eventualnu nepotpunost ili tiskarsku grešku u opisu troškovnika, projekta, za Izvoditelja je uvjet završiti posao do potpune gotovosti (uporabe) bez dodatne naknade.</t>
  </si>
  <si>
    <t>Ugovorene cijene su prodajne cijene Izvoditelja i one obuhvaćaju 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</si>
  <si>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Za sve stavke ponudbenog troškovnika, ukoliko ima nejasnoća, Izvoditelj će iste pojasniti s Projektantom prije ulaska u posao, jer se nakon početka radova neće tolerirati nikakve primjedbe na nepotpunost opisa stavaka ili tehničkog opisa.</t>
  </si>
  <si>
    <t>27.</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</si>
  <si>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</si>
  <si>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28.</t>
  </si>
  <si>
    <t>Nabava, razvrstavanje, sortiranje te predaja Investitoru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</si>
  <si>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29.</t>
  </si>
  <si>
    <t>U slučaju da Izvoditelj radova izvede neke radove čiji bi kvalitet bio u suprotnosti s predviđenom kvalitetom i opisom, dužan je o svom trošku iste srušiti i ukloniti te ponovo izvesti onako kako je to postavljeno projektom.</t>
  </si>
  <si>
    <t>30.</t>
  </si>
  <si>
    <t>Ako se ukaže potreba izvedbe radova koji nisu predviđeni troškovnikom, Izvoditelj radova mora prethodno za izvedbu istih dobiti odobrenje od nadzornog inženjera i projektanta te sa istim utvrditi cijenu izvedbe, sastaviti ponudu i radove ugovoriti s Investitorom.</t>
  </si>
  <si>
    <t>31.</t>
  </si>
  <si>
    <t>Sve stavke moraju se količinski kontrolirati prije narudžbe.</t>
  </si>
  <si>
    <t>32.</t>
  </si>
  <si>
    <t>Prije narudžbe elektrotehničke opreme obvezno je dostaviti uzorak sa svom tehničkom dokumentacijom nadzornom inženjeru i sve tehničke podatke sa izjavama o svojstvima dostaviti projektantu na ovjeru. Ukoliko tehnički podaci ponuđenog proizvoda ne odgovaraju minimalnim zahtjevima iz projekta izvođač će dostaviti novi proizvod sa svim potrebnim podacima bez prava na uvečanje ugovorne cijene.</t>
  </si>
  <si>
    <t>33.</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</si>
  <si>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</si>
  <si>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 xml:space="preserve">34.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</si>
  <si>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</si>
  <si>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35.</t>
  </si>
  <si>
    <t xml:space="preserve">Za sve proizvode na liniju je potrebno upisati ime proizvođača i tip proizvoda te serijski broj istog. Nije dozvoljeno nuditi jedakovrijedan proizvod čiji su tehnički podaci slabiji za 3% uključivo i dimenzije proizvoda. Oblikovno jednakovrijedan proizvod mora zadovoljiti projektirani geometrijski oblik. Dozvoljeno je nuditi jedanovrijedan proizvod čije su tehničke karakteristike bolje od projektiranog osim dimenzija i geometrijskog oblika. </t>
  </si>
  <si>
    <t>36.</t>
  </si>
  <si>
    <t>Kod popunjavanja troškovnika potrebno je popuniti sve elemente troškovnika koji imaju jediničnu količinu.</t>
  </si>
  <si>
    <t>Zagreb,listopad 2018.</t>
  </si>
  <si>
    <t>Prije početka radova treba ispitati sve instalacije k, te ih po stručnoj osobi zaštititi u skladu s propisima.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</si>
</sst>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kn&quot;;\-#,##0.00\ &quot;kn&quot;"/>
    <numFmt numFmtId="164" formatCode="#,##0.00\ _k_n"/>
  </numFmts>
  <fonts count="35" x14ac:knownFonts="1">
    <font>
      <sz val="11"/>
      <color theme="1"/>
      <name val="Calibri"/>
      <family val="2"/>
      <charset val="238"/>
      <scheme val="minor"/>
    </font>
    <font>
      <sz val="11"/>
      <color theme="1"/>
      <name val="Arial"/>
      <family val="2"/>
      <charset val="238"/>
    </font>
    <font>
      <sz val="8"/>
      <color theme="1"/>
      <name val="Arial"/>
      <family val="2"/>
      <charset val="238"/>
    </font>
    <font>
      <b/>
      <sz val="11"/>
      <color theme="1"/>
      <name val="Calibri"/>
      <family val="2"/>
      <charset val="238"/>
      <scheme val="minor"/>
    </font>
    <font>
      <sz val="14"/>
      <color theme="1"/>
      <name val="Arial"/>
      <family val="2"/>
      <charset val="238"/>
    </font>
    <font>
      <sz val="12"/>
      <color theme="1"/>
      <name val="Arial Unicode MS"/>
      <family val="2"/>
      <charset val="238"/>
    </font>
    <font>
      <b/>
      <sz val="11"/>
      <color theme="1"/>
      <name val="Futura Lt BT"/>
      <family val="2"/>
    </font>
    <font>
      <sz val="11"/>
      <color theme="1"/>
      <name val="Futura Lt BT"/>
      <family val="2"/>
    </font>
    <font>
      <b/>
      <sz val="14"/>
      <color theme="1"/>
      <name val="Calibri"/>
      <family val="2"/>
      <charset val="238"/>
      <scheme val="minor"/>
    </font>
    <font>
      <b/>
      <sz val="11"/>
      <color theme="1"/>
      <name val="Arial"/>
      <family val="2"/>
      <charset val="238"/>
    </font>
    <font>
      <vertAlign val="superscript"/>
      <sz val="10"/>
      <color indexed="8"/>
      <name val="Calibri"/>
      <family val="2"/>
      <charset val="238"/>
    </font>
    <font>
      <sz val="10"/>
      <color indexed="8"/>
      <name val="Calibri"/>
      <family val="2"/>
      <charset val="238"/>
    </font>
    <font>
      <sz val="12"/>
      <color indexed="8"/>
      <name val="Calibri"/>
      <family val="2"/>
      <charset val="238"/>
    </font>
    <font>
      <sz val="10"/>
      <name val="Arial"/>
      <family val="2"/>
    </font>
    <font>
      <b/>
      <sz val="12"/>
      <color indexed="8"/>
      <name val="Arial"/>
      <family val="2"/>
      <charset val="238"/>
    </font>
    <font>
      <sz val="10"/>
      <name val="Arial"/>
      <family val="2"/>
      <charset val="238"/>
    </font>
    <font>
      <sz val="10"/>
      <color indexed="8"/>
      <name val="Arial"/>
      <family val="2"/>
      <charset val="238"/>
    </font>
    <font>
      <u/>
      <sz val="10"/>
      <name val="Arial"/>
      <family val="2"/>
      <charset val="238"/>
    </font>
    <font>
      <b/>
      <sz val="11"/>
      <color indexed="8"/>
      <name val="Arial"/>
      <family val="2"/>
      <charset val="238"/>
    </font>
    <font>
      <sz val="11"/>
      <name val="Arial"/>
      <family val="2"/>
      <charset val="238"/>
    </font>
    <font>
      <sz val="10"/>
      <name val="Helv"/>
    </font>
    <font>
      <sz val="10"/>
      <color indexed="8"/>
      <name val="Arial"/>
      <family val="2"/>
    </font>
    <font>
      <u/>
      <sz val="10"/>
      <name val="Arial"/>
      <family val="2"/>
    </font>
    <font>
      <b/>
      <sz val="12"/>
      <name val="Arial"/>
      <family val="2"/>
      <charset val="238"/>
    </font>
    <font>
      <sz val="11"/>
      <color indexed="8"/>
      <name val="Arial"/>
      <family val="2"/>
      <charset val="238"/>
    </font>
    <font>
      <sz val="10"/>
      <name val="Symbol"/>
      <family val="1"/>
      <charset val="2"/>
    </font>
    <font>
      <b/>
      <sz val="11"/>
      <name val="Arial"/>
      <family val="2"/>
      <charset val="238"/>
    </font>
    <font>
      <b/>
      <sz val="14"/>
      <name val="Arial"/>
      <family val="2"/>
      <charset val="238"/>
    </font>
    <font>
      <b/>
      <sz val="28"/>
      <name val="Arial"/>
      <family val="2"/>
      <charset val="238"/>
    </font>
    <font>
      <sz val="12"/>
      <name val="Arial"/>
      <family val="2"/>
      <charset val="238"/>
    </font>
    <font>
      <u/>
      <sz val="10"/>
      <color indexed="12"/>
      <name val="Arial"/>
      <family val="2"/>
    </font>
    <font>
      <u/>
      <sz val="10"/>
      <color indexed="12"/>
      <name val="Arial"/>
      <family val="2"/>
      <charset val="238"/>
    </font>
    <font>
      <sz val="11"/>
      <name val="Arial"/>
      <family val="2"/>
    </font>
    <font>
      <b/>
      <sz val="11"/>
      <name val="Arial"/>
      <family val="2"/>
    </font>
    <font>
      <b/>
      <i/>
      <sz val="11"/>
      <name val="Arial"/>
      <family val="2"/>
    </font>
  </fonts>
  <fills count="2">
    <fill>
      <patternFill patternType="none"/>
    </fill>
    <fill>
      <patternFill patternType="gray125"/>
    </fill>
  </fills>
  <borders count="70">
    <border>
      <left/>
      <right/>
      <top/>
      <bottom/>
      <diagonal/>
    </border>
    <border>
      <left/>
      <right/>
      <top style="medium">
        <color indexed="64"/>
      </top>
      <bottom style="medium">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top/>
      <bottom/>
      <diagonal/>
    </border>
    <border>
      <left/>
      <right style="thin">
        <color indexed="64"/>
      </right>
      <top style="thin">
        <color indexed="8"/>
      </top>
      <bottom style="thin">
        <color indexed="64"/>
      </bottom>
      <diagonal/>
    </border>
    <border>
      <left/>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8"/>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64"/>
      </top>
      <bottom style="thin">
        <color indexed="64"/>
      </bottom>
      <diagonal/>
    </border>
    <border>
      <left style="thin">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thin">
        <color indexed="8"/>
      </left>
      <right/>
      <top style="medium">
        <color indexed="8"/>
      </top>
      <bottom style="medium">
        <color indexed="64"/>
      </bottom>
      <diagonal/>
    </border>
    <border>
      <left/>
      <right style="medium">
        <color indexed="64"/>
      </right>
      <top style="medium">
        <color indexed="8"/>
      </top>
      <bottom style="medium">
        <color indexed="64"/>
      </bottom>
      <diagonal/>
    </border>
    <border>
      <left/>
      <right/>
      <top/>
      <bottom style="double">
        <color indexed="64"/>
      </bottom>
      <diagonal/>
    </border>
    <border>
      <left/>
      <right/>
      <top/>
      <bottom style="double">
        <color indexed="8"/>
      </bottom>
      <diagonal/>
    </border>
  </borders>
  <cellStyleXfs count="17">
    <xf numFmtId="0" fontId="0" fillId="0" borderId="0"/>
    <xf numFmtId="0" fontId="13" fillId="0" borderId="0"/>
    <xf numFmtId="0" fontId="15" fillId="0" borderId="0"/>
    <xf numFmtId="0" fontId="15" fillId="0" borderId="0"/>
    <xf numFmtId="0" fontId="20" fillId="0" borderId="0"/>
    <xf numFmtId="0" fontId="13" fillId="0" borderId="0"/>
    <xf numFmtId="0" fontId="15" fillId="0" borderId="0"/>
    <xf numFmtId="0" fontId="15" fillId="0" borderId="0"/>
    <xf numFmtId="0" fontId="13" fillId="0" borderId="0"/>
    <xf numFmtId="0" fontId="15" fillId="0" borderId="0"/>
    <xf numFmtId="0" fontId="13" fillId="0" borderId="0"/>
    <xf numFmtId="0" fontId="13" fillId="0" borderId="0"/>
    <xf numFmtId="0" fontId="15" fillId="0" borderId="0"/>
    <xf numFmtId="0" fontId="15" fillId="0" borderId="0"/>
    <xf numFmtId="0" fontId="13" fillId="0" borderId="0"/>
    <xf numFmtId="0" fontId="30" fillId="0" borderId="0" applyNumberFormat="0" applyFill="0" applyBorder="0" applyAlignment="0" applyProtection="0"/>
    <xf numFmtId="0" fontId="20" fillId="0" borderId="0"/>
  </cellStyleXfs>
  <cellXfs count="436">
    <xf numFmtId="0" fontId="0" fillId="0" borderId="0" xfId="0"/>
    <xf numFmtId="0" fontId="0" fillId="0" borderId="0" xfId="0" applyFill="1" applyAlignment="1">
      <alignment wrapText="1"/>
    </xf>
    <xf numFmtId="0" fontId="1" fillId="0" borderId="0" xfId="0" applyFont="1" applyFill="1" applyAlignment="1">
      <alignment horizontal="left" vertical="top" wrapText="1"/>
    </xf>
    <xf numFmtId="0" fontId="0" fillId="0" borderId="0" xfId="0" applyFill="1"/>
    <xf numFmtId="0" fontId="1" fillId="0" borderId="0" xfId="0" applyFont="1" applyFill="1" applyAlignment="1">
      <alignment horizontal="left" wrapText="1"/>
    </xf>
    <xf numFmtId="0" fontId="6" fillId="0" borderId="0" xfId="0" applyFont="1" applyFill="1" applyAlignment="1">
      <alignment horizontal="center" vertical="center"/>
    </xf>
    <xf numFmtId="164" fontId="1" fillId="0" borderId="0" xfId="0" applyNumberFormat="1" applyFont="1" applyFill="1" applyAlignment="1">
      <alignment horizontal="right" wrapText="1"/>
    </xf>
    <xf numFmtId="0" fontId="7" fillId="0" borderId="0" xfId="0" applyFont="1" applyFill="1" applyAlignment="1">
      <alignment horizontal="center" vertical="center"/>
    </xf>
    <xf numFmtId="0" fontId="1" fillId="0" borderId="0" xfId="0" applyFont="1" applyFill="1" applyAlignment="1">
      <alignment vertical="top" wrapText="1"/>
    </xf>
    <xf numFmtId="2" fontId="1" fillId="0" borderId="0" xfId="0" applyNumberFormat="1" applyFont="1" applyFill="1" applyAlignment="1">
      <alignment horizontal="right" wrapText="1"/>
    </xf>
    <xf numFmtId="0" fontId="1" fillId="0" borderId="0" xfId="0" applyFont="1" applyFill="1" applyAlignment="1">
      <alignment vertical="top"/>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xf>
    <xf numFmtId="0" fontId="4" fillId="0" borderId="0" xfId="0" applyFont="1" applyFill="1" applyAlignment="1">
      <alignment vertical="center"/>
    </xf>
    <xf numFmtId="0" fontId="0" fillId="0" borderId="0" xfId="0" applyFill="1" applyAlignment="1"/>
    <xf numFmtId="0" fontId="5" fillId="0" borderId="0" xfId="0" applyFont="1" applyFill="1" applyAlignment="1">
      <alignment vertical="center"/>
    </xf>
    <xf numFmtId="0" fontId="8" fillId="0" borderId="0" xfId="0" applyFont="1" applyFill="1" applyAlignment="1"/>
    <xf numFmtId="0" fontId="3" fillId="0" borderId="0" xfId="0" applyFont="1" applyFill="1" applyAlignment="1"/>
    <xf numFmtId="0" fontId="9" fillId="0" borderId="0" xfId="0" applyFont="1" applyFill="1" applyAlignment="1">
      <alignment horizontal="left" vertical="top" wrapText="1"/>
    </xf>
    <xf numFmtId="0" fontId="3" fillId="0" borderId="0" xfId="0" applyFont="1" applyFill="1" applyAlignment="1">
      <alignment horizontal="left"/>
    </xf>
    <xf numFmtId="0" fontId="3" fillId="0" borderId="0" xfId="0" applyFont="1" applyFill="1"/>
    <xf numFmtId="164" fontId="9" fillId="0" borderId="0" xfId="0" applyNumberFormat="1" applyFont="1" applyFill="1" applyAlignment="1">
      <alignment horizontal="right" wrapText="1"/>
    </xf>
    <xf numFmtId="0" fontId="3" fillId="0" borderId="0" xfId="0" applyFont="1" applyFill="1" applyAlignment="1">
      <alignment wrapText="1"/>
    </xf>
    <xf numFmtId="0" fontId="1" fillId="0" borderId="3" xfId="0" applyFont="1" applyFill="1" applyBorder="1" applyAlignment="1">
      <alignment horizontal="left" vertical="top" wrapText="1"/>
    </xf>
    <xf numFmtId="0" fontId="0" fillId="0" borderId="3" xfId="0" applyFill="1" applyBorder="1" applyAlignment="1"/>
    <xf numFmtId="0" fontId="0" fillId="0" borderId="3" xfId="0" applyFill="1" applyBorder="1" applyAlignment="1">
      <alignment horizontal="left"/>
    </xf>
    <xf numFmtId="0" fontId="0" fillId="0" borderId="3" xfId="0" applyFill="1" applyBorder="1"/>
    <xf numFmtId="164" fontId="1" fillId="0" borderId="3" xfId="0" applyNumberFormat="1" applyFont="1" applyFill="1" applyBorder="1" applyAlignment="1">
      <alignment horizontal="right" wrapText="1"/>
    </xf>
    <xf numFmtId="0" fontId="2" fillId="0" borderId="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horizontal="center" vertical="top"/>
    </xf>
    <xf numFmtId="0" fontId="0" fillId="0" borderId="0" xfId="0" applyAlignment="1">
      <alignment vertical="top" wrapText="1"/>
    </xf>
    <xf numFmtId="4" fontId="0" fillId="0" borderId="0" xfId="0" applyNumberFormat="1" applyAlignment="1">
      <alignment horizontal="right"/>
    </xf>
    <xf numFmtId="4" fontId="0" fillId="0" borderId="0" xfId="0" applyNumberFormat="1"/>
    <xf numFmtId="0" fontId="0" fillId="0" borderId="0" xfId="0" applyAlignment="1">
      <alignment horizontal="center"/>
    </xf>
    <xf numFmtId="2" fontId="0" fillId="0" borderId="0" xfId="0" applyNumberFormat="1" applyAlignment="1">
      <alignment horizontal="right"/>
    </xf>
    <xf numFmtId="2" fontId="0" fillId="0" borderId="0" xfId="0" applyNumberFormat="1"/>
    <xf numFmtId="0" fontId="0" fillId="0" borderId="0" xfId="0" applyAlignment="1">
      <alignment horizontal="center" vertical="top" wrapText="1"/>
    </xf>
    <xf numFmtId="2" fontId="0" fillId="0" borderId="0" xfId="0" applyNumberFormat="1" applyFont="1" applyAlignment="1">
      <alignment horizontal="right" wrapText="1"/>
    </xf>
    <xf numFmtId="2" fontId="0" fillId="0" borderId="0" xfId="0" applyNumberFormat="1" applyAlignment="1">
      <alignment vertical="top" wrapText="1"/>
    </xf>
    <xf numFmtId="2" fontId="0" fillId="0" borderId="0" xfId="0" applyNumberFormat="1" applyAlignment="1">
      <alignment wrapText="1"/>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xf numFmtId="4" fontId="3" fillId="0" borderId="0" xfId="0" applyNumberFormat="1" applyFont="1" applyAlignment="1">
      <alignment horizontal="right"/>
    </xf>
    <xf numFmtId="0" fontId="14" fillId="0" borderId="7" xfId="1" applyFont="1" applyFill="1" applyBorder="1" applyAlignment="1">
      <alignment horizontal="left" vertical="top"/>
    </xf>
    <xf numFmtId="0" fontId="14" fillId="0" borderId="2" xfId="1" applyFont="1" applyFill="1" applyBorder="1" applyAlignment="1">
      <alignment horizontal="left" vertical="center"/>
    </xf>
    <xf numFmtId="0" fontId="14" fillId="0" borderId="2" xfId="1" applyFont="1" applyFill="1" applyBorder="1" applyAlignment="1">
      <alignment horizontal="left"/>
    </xf>
    <xf numFmtId="0" fontId="14" fillId="0" borderId="2" xfId="1" applyFont="1" applyFill="1" applyBorder="1" applyAlignment="1">
      <alignment horizontal="center"/>
    </xf>
    <xf numFmtId="4" fontId="14" fillId="0" borderId="2" xfId="1" applyNumberFormat="1" applyFont="1" applyFill="1" applyBorder="1" applyAlignment="1">
      <alignment horizontal="left" vertical="top"/>
    </xf>
    <xf numFmtId="0" fontId="14" fillId="0" borderId="8" xfId="1" applyFont="1" applyFill="1" applyBorder="1" applyAlignment="1">
      <alignment horizontal="left" vertical="top"/>
    </xf>
    <xf numFmtId="0" fontId="15" fillId="0" borderId="0" xfId="1" applyFont="1"/>
    <xf numFmtId="0" fontId="16" fillId="0" borderId="9" xfId="1" applyFont="1" applyFill="1" applyBorder="1" applyAlignment="1">
      <alignment horizontal="center" vertical="top" wrapText="1"/>
    </xf>
    <xf numFmtId="0" fontId="16" fillId="0" borderId="10" xfId="1" applyFont="1" applyFill="1" applyBorder="1" applyAlignment="1">
      <alignment horizontal="left" vertical="center" wrapText="1"/>
    </xf>
    <xf numFmtId="0" fontId="16" fillId="0" borderId="10" xfId="1" applyFont="1" applyFill="1" applyBorder="1" applyAlignment="1">
      <alignment horizontal="left" wrapText="1"/>
    </xf>
    <xf numFmtId="0" fontId="16" fillId="0" borderId="10" xfId="1" applyFont="1" applyFill="1" applyBorder="1" applyAlignment="1">
      <alignment horizontal="center" wrapText="1"/>
    </xf>
    <xf numFmtId="4" fontId="16" fillId="0" borderId="10" xfId="1" applyNumberFormat="1" applyFont="1" applyFill="1" applyBorder="1" applyAlignment="1">
      <alignment horizontal="center" vertical="top" wrapText="1"/>
    </xf>
    <xf numFmtId="0" fontId="16" fillId="0" borderId="11" xfId="1" applyFont="1" applyFill="1" applyBorder="1" applyAlignment="1">
      <alignment horizontal="center" vertical="top" wrapText="1"/>
    </xf>
    <xf numFmtId="0" fontId="15" fillId="0" borderId="12" xfId="1" applyFont="1" applyFill="1" applyBorder="1" applyAlignment="1">
      <alignment horizontal="center" vertical="top" wrapText="1"/>
    </xf>
    <xf numFmtId="0" fontId="17" fillId="0" borderId="13" xfId="1" applyFont="1" applyFill="1" applyBorder="1" applyAlignment="1">
      <alignment horizontal="left" vertical="center" wrapText="1"/>
    </xf>
    <xf numFmtId="0" fontId="17" fillId="0" borderId="13" xfId="1" applyFont="1" applyFill="1" applyBorder="1" applyAlignment="1">
      <alignment horizontal="left" wrapText="1"/>
    </xf>
    <xf numFmtId="0" fontId="17" fillId="0" borderId="13" xfId="1" applyFont="1" applyFill="1" applyBorder="1" applyAlignment="1">
      <alignment horizontal="center" wrapText="1"/>
    </xf>
    <xf numFmtId="4" fontId="15" fillId="0" borderId="13" xfId="1" applyNumberFormat="1" applyFont="1" applyFill="1" applyBorder="1" applyAlignment="1">
      <alignment horizontal="right" vertical="top" wrapText="1"/>
    </xf>
    <xf numFmtId="4" fontId="15" fillId="0" borderId="14" xfId="1" applyNumberFormat="1" applyFont="1" applyFill="1" applyBorder="1" applyAlignment="1">
      <alignment horizontal="right" wrapText="1"/>
    </xf>
    <xf numFmtId="0" fontId="18" fillId="0" borderId="15" xfId="1" applyFont="1" applyFill="1" applyBorder="1" applyAlignment="1">
      <alignment horizontal="left" vertical="top"/>
    </xf>
    <xf numFmtId="0" fontId="18" fillId="0" borderId="5" xfId="1" applyFont="1" applyFill="1" applyBorder="1" applyAlignment="1">
      <alignment horizontal="left" vertical="center"/>
    </xf>
    <xf numFmtId="0" fontId="18" fillId="0" borderId="5" xfId="1" applyFont="1" applyFill="1" applyBorder="1" applyAlignment="1">
      <alignment horizontal="left"/>
    </xf>
    <xf numFmtId="0" fontId="18" fillId="0" borderId="5" xfId="1" applyFont="1" applyFill="1" applyBorder="1" applyAlignment="1">
      <alignment horizontal="center"/>
    </xf>
    <xf numFmtId="4" fontId="18" fillId="0" borderId="5" xfId="1" applyNumberFormat="1" applyFont="1" applyFill="1" applyBorder="1" applyAlignment="1">
      <alignment horizontal="left" vertical="top"/>
    </xf>
    <xf numFmtId="0" fontId="18" fillId="0" borderId="6" xfId="1" applyFont="1" applyFill="1" applyBorder="1" applyAlignment="1">
      <alignment horizontal="left" vertical="top"/>
    </xf>
    <xf numFmtId="0" fontId="19" fillId="0" borderId="0" xfId="1" applyFont="1"/>
    <xf numFmtId="0" fontId="16" fillId="0" borderId="16" xfId="1" applyFont="1" applyFill="1" applyBorder="1" applyAlignment="1">
      <alignment horizontal="center" vertical="top" wrapText="1"/>
    </xf>
    <xf numFmtId="0" fontId="16" fillId="0" borderId="17" xfId="1" applyFont="1" applyFill="1" applyBorder="1" applyAlignment="1">
      <alignment horizontal="left" vertical="top" wrapText="1"/>
    </xf>
    <xf numFmtId="4" fontId="15" fillId="0" borderId="18" xfId="1" applyNumberFormat="1" applyFont="1" applyFill="1" applyBorder="1" applyAlignment="1"/>
    <xf numFmtId="4" fontId="15" fillId="0" borderId="19" xfId="1" applyNumberFormat="1" applyFont="1" applyFill="1" applyBorder="1" applyAlignment="1">
      <alignment horizontal="right" wrapText="1"/>
    </xf>
    <xf numFmtId="0" fontId="15" fillId="0" borderId="16" xfId="1" applyFont="1" applyFill="1" applyBorder="1" applyAlignment="1">
      <alignment horizontal="center" vertical="top" wrapText="1"/>
    </xf>
    <xf numFmtId="0" fontId="0" fillId="0" borderId="14" xfId="2" applyFont="1" applyFill="1" applyBorder="1" applyAlignment="1">
      <alignment horizontal="left" vertical="center" wrapText="1"/>
    </xf>
    <xf numFmtId="0" fontId="15" fillId="0" borderId="20" xfId="2" applyFont="1" applyFill="1" applyBorder="1" applyAlignment="1">
      <alignment horizontal="left" wrapText="1"/>
    </xf>
    <xf numFmtId="0" fontId="15" fillId="0" borderId="20" xfId="2" applyFont="1" applyFill="1" applyBorder="1" applyAlignment="1">
      <alignment horizontal="center" wrapText="1"/>
    </xf>
    <xf numFmtId="4" fontId="15" fillId="0" borderId="21" xfId="1" applyNumberFormat="1" applyFont="1" applyFill="1" applyBorder="1" applyAlignment="1">
      <alignment horizontal="right" wrapText="1"/>
    </xf>
    <xf numFmtId="4" fontId="15" fillId="0" borderId="22" xfId="1" applyNumberFormat="1" applyFont="1" applyFill="1" applyBorder="1" applyAlignment="1">
      <alignment horizontal="right" wrapText="1"/>
    </xf>
    <xf numFmtId="0" fontId="15" fillId="0" borderId="20" xfId="2" applyFont="1" applyFill="1" applyBorder="1" applyAlignment="1">
      <alignment horizontal="left" vertical="center" wrapText="1"/>
    </xf>
    <xf numFmtId="0" fontId="13" fillId="0" borderId="12" xfId="2" applyFont="1" applyFill="1" applyBorder="1" applyAlignment="1">
      <alignment horizontal="left" wrapText="1"/>
    </xf>
    <xf numFmtId="0" fontId="13" fillId="0" borderId="23" xfId="2" applyFont="1" applyFill="1" applyBorder="1" applyAlignment="1">
      <alignment horizontal="center" wrapText="1"/>
    </xf>
    <xf numFmtId="4" fontId="16" fillId="0" borderId="21" xfId="1" applyNumberFormat="1" applyFont="1" applyFill="1" applyBorder="1" applyAlignment="1">
      <alignment horizontal="right" wrapText="1"/>
    </xf>
    <xf numFmtId="0" fontId="15" fillId="0" borderId="24" xfId="1" applyFont="1" applyFill="1" applyBorder="1" applyAlignment="1">
      <alignment horizontal="center" vertical="top" wrapText="1"/>
    </xf>
    <xf numFmtId="0" fontId="16" fillId="0" borderId="25" xfId="1" applyFont="1" applyFill="1" applyBorder="1" applyAlignment="1">
      <alignment horizontal="left" vertical="center" wrapText="1"/>
    </xf>
    <xf numFmtId="0" fontId="16" fillId="0" borderId="26" xfId="1" applyFont="1" applyFill="1" applyBorder="1" applyAlignment="1">
      <alignment horizontal="left" wrapText="1"/>
    </xf>
    <xf numFmtId="0" fontId="16" fillId="0" borderId="27" xfId="1" applyFont="1" applyFill="1" applyBorder="1" applyAlignment="1">
      <alignment horizontal="center" wrapText="1"/>
    </xf>
    <xf numFmtId="4" fontId="15" fillId="0" borderId="28" xfId="1" applyNumberFormat="1" applyFont="1" applyFill="1" applyBorder="1" applyAlignment="1"/>
    <xf numFmtId="0" fontId="15" fillId="0" borderId="15" xfId="2" applyFont="1" applyFill="1" applyBorder="1" applyAlignment="1">
      <alignment horizontal="left" wrapText="1"/>
    </xf>
    <xf numFmtId="0" fontId="0" fillId="0" borderId="20" xfId="2" applyFont="1" applyFill="1" applyBorder="1" applyAlignment="1">
      <alignment horizontal="left" vertical="top" wrapText="1"/>
    </xf>
    <xf numFmtId="0" fontId="15" fillId="0" borderId="15" xfId="3" applyFont="1" applyFill="1" applyBorder="1" applyAlignment="1">
      <alignment horizontal="left" wrapText="1"/>
    </xf>
    <xf numFmtId="0" fontId="15" fillId="0" borderId="20" xfId="3" applyFont="1" applyFill="1" applyBorder="1" applyAlignment="1">
      <alignment horizontal="center" wrapText="1"/>
    </xf>
    <xf numFmtId="0" fontId="0" fillId="0" borderId="20" xfId="4" applyFont="1" applyFill="1" applyBorder="1" applyAlignment="1">
      <alignment horizontal="left" vertical="center" wrapText="1"/>
    </xf>
    <xf numFmtId="0" fontId="15" fillId="0" borderId="14" xfId="1" applyFont="1" applyFill="1" applyBorder="1" applyAlignment="1">
      <alignment horizontal="left" vertical="center" wrapText="1"/>
    </xf>
    <xf numFmtId="0" fontId="13" fillId="0" borderId="14" xfId="2" applyFont="1" applyFill="1" applyBorder="1" applyAlignment="1">
      <alignment horizontal="left" vertical="center" wrapText="1"/>
    </xf>
    <xf numFmtId="0" fontId="15" fillId="0" borderId="12" xfId="2" applyFont="1" applyFill="1" applyBorder="1" applyAlignment="1">
      <alignment horizontal="left" wrapText="1"/>
    </xf>
    <xf numFmtId="0" fontId="15" fillId="0" borderId="23" xfId="2" applyFont="1" applyFill="1" applyBorder="1" applyAlignment="1">
      <alignment horizontal="center" wrapText="1"/>
    </xf>
    <xf numFmtId="0" fontId="18" fillId="0" borderId="29" xfId="1" applyFont="1" applyFill="1" applyBorder="1" applyAlignment="1">
      <alignment horizontal="left" vertical="center"/>
    </xf>
    <xf numFmtId="0" fontId="18" fillId="0" borderId="29" xfId="1" applyFont="1" applyFill="1" applyBorder="1" applyAlignment="1">
      <alignment horizontal="left"/>
    </xf>
    <xf numFmtId="4" fontId="18" fillId="0" borderId="30" xfId="1" applyNumberFormat="1" applyFont="1" applyFill="1" applyBorder="1" applyAlignment="1">
      <alignment horizontal="left" vertical="top"/>
    </xf>
    <xf numFmtId="0" fontId="15" fillId="0" borderId="15" xfId="1" applyFont="1" applyFill="1" applyBorder="1" applyAlignment="1">
      <alignment horizontal="center" vertical="top" wrapText="1"/>
    </xf>
    <xf numFmtId="0" fontId="17" fillId="0" borderId="29" xfId="1" applyFont="1" applyFill="1" applyBorder="1" applyAlignment="1">
      <alignment horizontal="left" vertical="center" wrapText="1"/>
    </xf>
    <xf numFmtId="0" fontId="17" fillId="0" borderId="29" xfId="1" applyFont="1" applyFill="1" applyBorder="1" applyAlignment="1">
      <alignment horizontal="left" wrapText="1"/>
    </xf>
    <xf numFmtId="0" fontId="17" fillId="0" borderId="29" xfId="1" applyFont="1" applyFill="1" applyBorder="1" applyAlignment="1">
      <alignment horizontal="center" wrapText="1"/>
    </xf>
    <xf numFmtId="4" fontId="15" fillId="0" borderId="29" xfId="1" applyNumberFormat="1" applyFont="1" applyFill="1" applyBorder="1" applyAlignment="1">
      <alignment horizontal="right" vertical="top" wrapText="1"/>
    </xf>
    <xf numFmtId="4" fontId="15" fillId="0" borderId="30" xfId="1" applyNumberFormat="1" applyFont="1" applyFill="1" applyBorder="1" applyAlignment="1">
      <alignment horizontal="right" wrapText="1"/>
    </xf>
    <xf numFmtId="0" fontId="18" fillId="0" borderId="29" xfId="1" applyFont="1" applyFill="1" applyBorder="1" applyAlignment="1">
      <alignment horizontal="center"/>
    </xf>
    <xf numFmtId="4" fontId="18" fillId="0" borderId="29" xfId="1" applyNumberFormat="1" applyFont="1" applyFill="1" applyBorder="1" applyAlignment="1">
      <alignment horizontal="left" vertical="top"/>
    </xf>
    <xf numFmtId="0" fontId="18" fillId="0" borderId="30" xfId="1" applyFont="1" applyFill="1" applyBorder="1" applyAlignment="1">
      <alignment horizontal="left" vertical="top"/>
    </xf>
    <xf numFmtId="0" fontId="16" fillId="0" borderId="31" xfId="1" applyFont="1" applyFill="1" applyBorder="1" applyAlignment="1">
      <alignment horizontal="center" vertical="top" wrapText="1"/>
    </xf>
    <xf numFmtId="0" fontId="21" fillId="0" borderId="15" xfId="5" applyFont="1" applyBorder="1" applyAlignment="1">
      <alignment horizontal="left" vertical="distributed" wrapText="1"/>
    </xf>
    <xf numFmtId="0" fontId="20" fillId="0" borderId="29" xfId="1" applyFont="1" applyFill="1" applyBorder="1" applyAlignment="1">
      <alignment horizontal="left"/>
    </xf>
    <xf numFmtId="0" fontId="20" fillId="0" borderId="29" xfId="1" applyFont="1" applyFill="1" applyBorder="1" applyAlignment="1">
      <alignment horizontal="center"/>
    </xf>
    <xf numFmtId="4" fontId="13" fillId="0" borderId="29" xfId="1" applyNumberFormat="1" applyFont="1" applyFill="1" applyBorder="1" applyAlignment="1"/>
    <xf numFmtId="4" fontId="13" fillId="0" borderId="30" xfId="1" applyNumberFormat="1" applyFont="1" applyFill="1" applyBorder="1" applyAlignment="1">
      <alignment horizontal="right" wrapText="1"/>
    </xf>
    <xf numFmtId="0" fontId="13" fillId="0" borderId="0" xfId="1"/>
    <xf numFmtId="0" fontId="13" fillId="0" borderId="31" xfId="6" applyFont="1" applyBorder="1" applyAlignment="1">
      <alignment horizontal="center" vertical="top" wrapText="1"/>
    </xf>
    <xf numFmtId="0" fontId="0" fillId="0" borderId="32" xfId="6" applyFont="1" applyBorder="1" applyAlignment="1">
      <alignment horizontal="justify" vertical="top" wrapText="1"/>
    </xf>
    <xf numFmtId="0" fontId="15" fillId="0" borderId="33" xfId="7" applyFont="1" applyBorder="1" applyAlignment="1">
      <alignment horizontal="left" wrapText="1"/>
    </xf>
    <xf numFmtId="0" fontId="22" fillId="0" borderId="29" xfId="6" applyFont="1" applyBorder="1" applyAlignment="1">
      <alignment horizontal="center" wrapText="1"/>
    </xf>
    <xf numFmtId="4" fontId="13" fillId="0" borderId="13" xfId="6" applyNumberFormat="1" applyFont="1" applyBorder="1" applyAlignment="1">
      <alignment horizontal="right" wrapText="1"/>
    </xf>
    <xf numFmtId="7" fontId="13" fillId="0" borderId="14" xfId="6" applyNumberFormat="1" applyFont="1" applyBorder="1" applyAlignment="1">
      <alignment horizontal="right" wrapText="1"/>
    </xf>
    <xf numFmtId="0" fontId="13" fillId="0" borderId="31" xfId="1" applyFont="1" applyFill="1" applyBorder="1" applyAlignment="1">
      <alignment horizontal="center" vertical="top" wrapText="1"/>
    </xf>
    <xf numFmtId="0" fontId="0" fillId="0" borderId="14" xfId="8" applyFont="1" applyFill="1" applyBorder="1" applyAlignment="1">
      <alignment horizontal="left" vertical="center" wrapText="1"/>
    </xf>
    <xf numFmtId="0" fontId="16" fillId="0" borderId="15" xfId="1" applyFont="1" applyFill="1" applyBorder="1" applyAlignment="1">
      <alignment horizontal="left" wrapText="1"/>
    </xf>
    <xf numFmtId="0" fontId="16" fillId="0" borderId="20" xfId="1" applyFont="1" applyFill="1" applyBorder="1" applyAlignment="1">
      <alignment horizontal="center" wrapText="1"/>
    </xf>
    <xf numFmtId="4" fontId="16" fillId="0" borderId="20" xfId="1" applyNumberFormat="1" applyFont="1" applyFill="1" applyBorder="1" applyAlignment="1">
      <alignment horizontal="right" wrapText="1"/>
    </xf>
    <xf numFmtId="4" fontId="13" fillId="0" borderId="20" xfId="1" applyNumberFormat="1" applyFont="1" applyFill="1" applyBorder="1" applyAlignment="1">
      <alignment horizontal="right" wrapText="1"/>
    </xf>
    <xf numFmtId="0" fontId="15" fillId="0" borderId="34" xfId="9" applyFont="1" applyFill="1" applyBorder="1" applyAlignment="1">
      <alignment horizontal="center" vertical="top" wrapText="1"/>
    </xf>
    <xf numFmtId="0" fontId="15" fillId="0" borderId="20" xfId="9" applyFont="1" applyFill="1" applyBorder="1" applyAlignment="1">
      <alignment horizontal="justify" vertical="top" wrapText="1"/>
    </xf>
    <xf numFmtId="0" fontId="15" fillId="0" borderId="20" xfId="9" applyFont="1" applyFill="1" applyBorder="1" applyAlignment="1">
      <alignment horizontal="left" wrapText="1"/>
    </xf>
    <xf numFmtId="0" fontId="15" fillId="0" borderId="20" xfId="9" applyFont="1" applyFill="1" applyBorder="1" applyAlignment="1">
      <alignment horizontal="center" wrapText="1"/>
    </xf>
    <xf numFmtId="4" fontId="15" fillId="0" borderId="20" xfId="1" applyNumberFormat="1" applyFont="1" applyBorder="1" applyAlignment="1">
      <alignment horizontal="right"/>
    </xf>
    <xf numFmtId="0" fontId="16" fillId="0" borderId="12" xfId="1" applyFont="1" applyFill="1" applyBorder="1" applyAlignment="1">
      <alignment horizontal="left" wrapText="1"/>
    </xf>
    <xf numFmtId="0" fontId="16" fillId="0" borderId="23" xfId="1" applyFont="1" applyFill="1" applyBorder="1" applyAlignment="1">
      <alignment horizontal="center" wrapText="1"/>
    </xf>
    <xf numFmtId="4" fontId="16" fillId="0" borderId="23" xfId="1" applyNumberFormat="1" applyFont="1" applyFill="1" applyBorder="1" applyAlignment="1">
      <alignment horizontal="right" wrapText="1"/>
    </xf>
    <xf numFmtId="0" fontId="13" fillId="0" borderId="23" xfId="1" applyFont="1" applyFill="1" applyBorder="1" applyAlignment="1">
      <alignment horizontal="center" vertical="top" wrapText="1"/>
    </xf>
    <xf numFmtId="0" fontId="21" fillId="0" borderId="15" xfId="5" applyFont="1" applyBorder="1" applyAlignment="1">
      <alignment horizontal="left" vertical="center" wrapText="1"/>
    </xf>
    <xf numFmtId="0" fontId="16" fillId="0" borderId="29" xfId="1" applyFont="1" applyFill="1" applyBorder="1" applyAlignment="1">
      <alignment horizontal="left" wrapText="1"/>
    </xf>
    <xf numFmtId="0" fontId="16" fillId="0" borderId="29" xfId="1" applyFont="1" applyFill="1" applyBorder="1" applyAlignment="1">
      <alignment horizontal="center" wrapText="1"/>
    </xf>
    <xf numFmtId="4" fontId="16" fillId="0" borderId="29" xfId="1" applyNumberFormat="1" applyFont="1" applyFill="1" applyBorder="1" applyAlignment="1">
      <alignment horizontal="right" wrapText="1"/>
    </xf>
    <xf numFmtId="4" fontId="15" fillId="0" borderId="29" xfId="1" applyNumberFormat="1" applyFont="1" applyFill="1" applyBorder="1" applyAlignment="1">
      <alignment horizontal="right" wrapText="1"/>
    </xf>
    <xf numFmtId="0" fontId="16" fillId="0" borderId="18" xfId="5" applyFont="1" applyBorder="1" applyAlignment="1">
      <alignment horizontal="left" vertical="center" wrapText="1"/>
    </xf>
    <xf numFmtId="0" fontId="15" fillId="0" borderId="17" xfId="1" applyFont="1" applyFill="1" applyBorder="1" applyAlignment="1">
      <alignment horizontal="left"/>
    </xf>
    <xf numFmtId="0" fontId="15" fillId="0" borderId="17" xfId="1" applyFont="1" applyFill="1" applyBorder="1" applyAlignment="1">
      <alignment horizontal="center"/>
    </xf>
    <xf numFmtId="0" fontId="16" fillId="0" borderId="34" xfId="7" applyFont="1" applyBorder="1" applyAlignment="1">
      <alignment horizontal="center" vertical="top" wrapText="1"/>
    </xf>
    <xf numFmtId="0" fontId="21" fillId="0" borderId="20" xfId="6" applyFont="1" applyBorder="1" applyAlignment="1">
      <alignment horizontal="left" vertical="center" wrapText="1"/>
    </xf>
    <xf numFmtId="0" fontId="21" fillId="0" borderId="14" xfId="6" applyFont="1" applyBorder="1" applyAlignment="1">
      <alignment horizontal="left" wrapText="1"/>
    </xf>
    <xf numFmtId="0" fontId="16" fillId="0" borderId="20" xfId="7" applyFont="1" applyFill="1" applyBorder="1" applyAlignment="1">
      <alignment horizontal="center" wrapText="1"/>
    </xf>
    <xf numFmtId="4" fontId="16" fillId="0" borderId="21" xfId="7" applyNumberFormat="1" applyFont="1" applyBorder="1" applyAlignment="1">
      <alignment horizontal="right" vertical="top" wrapText="1"/>
    </xf>
    <xf numFmtId="0" fontId="15" fillId="0" borderId="0" xfId="7"/>
    <xf numFmtId="0" fontId="21" fillId="0" borderId="14" xfId="6" applyFont="1" applyBorder="1" applyAlignment="1">
      <alignment horizontal="justify" vertical="top" wrapText="1"/>
    </xf>
    <xf numFmtId="0" fontId="13" fillId="0" borderId="31" xfId="7" applyFont="1" applyFill="1" applyBorder="1" applyAlignment="1">
      <alignment horizontal="center" vertical="top" wrapText="1"/>
    </xf>
    <xf numFmtId="0" fontId="16" fillId="0" borderId="23" xfId="7" applyFont="1" applyFill="1" applyBorder="1" applyAlignment="1">
      <alignment horizontal="center" wrapText="1"/>
    </xf>
    <xf numFmtId="4" fontId="16" fillId="0" borderId="23" xfId="7" applyNumberFormat="1" applyFont="1" applyFill="1" applyBorder="1" applyAlignment="1">
      <alignment horizontal="right" vertical="top" wrapText="1"/>
    </xf>
    <xf numFmtId="0" fontId="21" fillId="0" borderId="14" xfId="6" applyFont="1" applyBorder="1" applyAlignment="1">
      <alignment horizontal="left" vertical="center" wrapText="1"/>
    </xf>
    <xf numFmtId="0" fontId="16" fillId="0" borderId="26" xfId="5" applyFont="1" applyBorder="1" applyAlignment="1">
      <alignment horizontal="left" vertical="center" wrapText="1"/>
    </xf>
    <xf numFmtId="0" fontId="16" fillId="0" borderId="33" xfId="1" applyFont="1" applyFill="1" applyBorder="1" applyAlignment="1">
      <alignment horizontal="left" wrapText="1"/>
    </xf>
    <xf numFmtId="0" fontId="16" fillId="0" borderId="33" xfId="1" applyFont="1" applyFill="1" applyBorder="1" applyAlignment="1">
      <alignment horizontal="center" wrapText="1"/>
    </xf>
    <xf numFmtId="4" fontId="16" fillId="0" borderId="33" xfId="1" applyNumberFormat="1" applyFont="1" applyFill="1" applyBorder="1" applyAlignment="1">
      <alignment horizontal="right" wrapText="1"/>
    </xf>
    <xf numFmtId="4" fontId="15" fillId="0" borderId="35" xfId="1" applyNumberFormat="1" applyFont="1" applyFill="1" applyBorder="1" applyAlignment="1">
      <alignment horizontal="right" wrapText="1"/>
    </xf>
    <xf numFmtId="0" fontId="15" fillId="0" borderId="15" xfId="1" applyFont="1" applyBorder="1" applyAlignment="1">
      <alignment horizontal="center" vertical="top" wrapText="1"/>
    </xf>
    <xf numFmtId="0" fontId="16" fillId="0" borderId="29" xfId="10" applyFont="1" applyBorder="1" applyAlignment="1">
      <alignment horizontal="left" vertical="center" wrapText="1"/>
    </xf>
    <xf numFmtId="0" fontId="17" fillId="0" borderId="29" xfId="1" applyFont="1" applyBorder="1" applyAlignment="1">
      <alignment horizontal="left" wrapText="1"/>
    </xf>
    <xf numFmtId="0" fontId="17" fillId="0" borderId="29" xfId="1" applyFont="1" applyBorder="1" applyAlignment="1">
      <alignment horizontal="center" wrapText="1"/>
    </xf>
    <xf numFmtId="4" fontId="15" fillId="0" borderId="29" xfId="1" applyNumberFormat="1" applyFont="1" applyBorder="1" applyAlignment="1">
      <alignment horizontal="center" wrapText="1"/>
    </xf>
    <xf numFmtId="4" fontId="15" fillId="0" borderId="30" xfId="1" applyNumberFormat="1" applyFont="1" applyBorder="1" applyAlignment="1">
      <alignment horizontal="center" wrapText="1"/>
    </xf>
    <xf numFmtId="0" fontId="16" fillId="0" borderId="16" xfId="1" applyFont="1" applyBorder="1" applyAlignment="1">
      <alignment horizontal="center" vertical="top" wrapText="1"/>
    </xf>
    <xf numFmtId="0" fontId="16" fillId="0" borderId="36" xfId="1" applyFont="1" applyBorder="1" applyAlignment="1">
      <alignment horizontal="left" vertical="center" wrapText="1"/>
    </xf>
    <xf numFmtId="0" fontId="15" fillId="0" borderId="36" xfId="1" applyFont="1" applyBorder="1" applyAlignment="1">
      <alignment horizontal="left"/>
    </xf>
    <xf numFmtId="0" fontId="15" fillId="0" borderId="36" xfId="1" applyFont="1" applyBorder="1" applyAlignment="1">
      <alignment horizontal="center"/>
    </xf>
    <xf numFmtId="4" fontId="15" fillId="0" borderId="36" xfId="1" applyNumberFormat="1" applyFont="1" applyBorder="1" applyAlignment="1"/>
    <xf numFmtId="4" fontId="15" fillId="0" borderId="19" xfId="1" applyNumberFormat="1" applyFont="1" applyBorder="1" applyAlignment="1"/>
    <xf numFmtId="0" fontId="15" fillId="0" borderId="16" xfId="1" applyFont="1" applyBorder="1" applyAlignment="1">
      <alignment horizontal="center" vertical="top" wrapText="1"/>
    </xf>
    <xf numFmtId="0" fontId="16" fillId="0" borderId="18" xfId="1" applyFont="1" applyBorder="1" applyAlignment="1">
      <alignment horizontal="left" vertical="center" wrapText="1"/>
    </xf>
    <xf numFmtId="0" fontId="17" fillId="0" borderId="37" xfId="1" applyFont="1" applyBorder="1" applyAlignment="1">
      <alignment horizontal="left" wrapText="1"/>
    </xf>
    <xf numFmtId="4" fontId="15" fillId="0" borderId="36" xfId="1" applyNumberFormat="1" applyFont="1" applyBorder="1" applyAlignment="1">
      <alignment horizontal="right" wrapText="1"/>
    </xf>
    <xf numFmtId="4" fontId="15" fillId="0" borderId="19" xfId="1" applyNumberFormat="1" applyFont="1" applyBorder="1" applyAlignment="1">
      <alignment horizontal="right" wrapText="1"/>
    </xf>
    <xf numFmtId="0" fontId="15" fillId="0" borderId="36" xfId="11" applyFont="1" applyBorder="1" applyAlignment="1">
      <alignment horizontal="left" vertical="center" wrapText="1"/>
    </xf>
    <xf numFmtId="0" fontId="16" fillId="0" borderId="38" xfId="1" applyFont="1" applyBorder="1" applyAlignment="1">
      <alignment horizontal="left" wrapText="1"/>
    </xf>
    <xf numFmtId="0" fontId="16" fillId="0" borderId="21" xfId="1" applyFont="1" applyBorder="1" applyAlignment="1">
      <alignment horizontal="center" wrapText="1"/>
    </xf>
    <xf numFmtId="4" fontId="15" fillId="0" borderId="17" xfId="1" applyNumberFormat="1" applyFont="1" applyBorder="1" applyAlignment="1">
      <alignment horizontal="right" wrapText="1"/>
    </xf>
    <xf numFmtId="0" fontId="16" fillId="0" borderId="38" xfId="1" applyFont="1" applyBorder="1" applyAlignment="1">
      <alignment horizontal="justify" wrapText="1"/>
    </xf>
    <xf numFmtId="0" fontId="15" fillId="0" borderId="39" xfId="1" applyFont="1" applyFill="1" applyBorder="1" applyAlignment="1">
      <alignment horizontal="left" vertical="center" wrapText="1"/>
    </xf>
    <xf numFmtId="0" fontId="17" fillId="0" borderId="40" xfId="1" applyFont="1" applyFill="1" applyBorder="1" applyAlignment="1">
      <alignment horizontal="left" wrapText="1"/>
    </xf>
    <xf numFmtId="0" fontId="17" fillId="0" borderId="39" xfId="1" applyFont="1" applyFill="1" applyBorder="1" applyAlignment="1">
      <alignment horizontal="center" wrapText="1"/>
    </xf>
    <xf numFmtId="4" fontId="15" fillId="0" borderId="41" xfId="1" applyNumberFormat="1" applyFont="1" applyFill="1" applyBorder="1" applyAlignment="1"/>
    <xf numFmtId="4" fontId="15" fillId="0" borderId="42" xfId="1" applyNumberFormat="1" applyFont="1" applyFill="1" applyBorder="1" applyAlignment="1">
      <alignment horizontal="right" wrapText="1"/>
    </xf>
    <xf numFmtId="0" fontId="15" fillId="0" borderId="36" xfId="1" applyFont="1" applyBorder="1" applyAlignment="1">
      <alignment horizontal="left" vertical="center" wrapText="1"/>
    </xf>
    <xf numFmtId="0" fontId="15" fillId="0" borderId="18" xfId="1" applyFont="1" applyBorder="1" applyAlignment="1">
      <alignment horizontal="left" vertical="center" wrapText="1"/>
    </xf>
    <xf numFmtId="0" fontId="15" fillId="0" borderId="38" xfId="11" applyFont="1" applyBorder="1" applyAlignment="1">
      <alignment horizontal="left" vertical="center" wrapText="1"/>
    </xf>
    <xf numFmtId="0" fontId="16" fillId="0" borderId="37" xfId="1" applyFont="1" applyBorder="1" applyAlignment="1">
      <alignment horizontal="left" wrapText="1"/>
    </xf>
    <xf numFmtId="0" fontId="16" fillId="0" borderId="17" xfId="1" applyFont="1" applyBorder="1" applyAlignment="1">
      <alignment horizontal="center" wrapText="1"/>
    </xf>
    <xf numFmtId="0" fontId="16" fillId="0" borderId="37" xfId="1" applyFont="1" applyBorder="1" applyAlignment="1">
      <alignment horizontal="justify" wrapText="1"/>
    </xf>
    <xf numFmtId="0" fontId="15" fillId="0" borderId="25" xfId="1" applyFont="1" applyFill="1" applyBorder="1" applyAlignment="1">
      <alignment horizontal="left" vertical="center" wrapText="1"/>
    </xf>
    <xf numFmtId="0" fontId="17" fillId="0" borderId="43" xfId="1" applyFont="1" applyFill="1" applyBorder="1" applyAlignment="1">
      <alignment horizontal="left" wrapText="1"/>
    </xf>
    <xf numFmtId="0" fontId="17" fillId="0" borderId="25" xfId="1" applyFont="1" applyFill="1" applyBorder="1" applyAlignment="1">
      <alignment horizontal="center" wrapText="1"/>
    </xf>
    <xf numFmtId="4" fontId="15" fillId="0" borderId="25" xfId="1" applyNumberFormat="1" applyFont="1" applyFill="1" applyBorder="1" applyAlignment="1"/>
    <xf numFmtId="0" fontId="15" fillId="0" borderId="12" xfId="1" applyFont="1" applyBorder="1" applyAlignment="1">
      <alignment horizontal="center" vertical="top" wrapText="1"/>
    </xf>
    <xf numFmtId="0" fontId="16" fillId="0" borderId="13" xfId="10" applyFont="1" applyBorder="1" applyAlignment="1">
      <alignment horizontal="left" vertical="center" wrapText="1"/>
    </xf>
    <xf numFmtId="0" fontId="17" fillId="0" borderId="13" xfId="1" applyFont="1" applyBorder="1" applyAlignment="1">
      <alignment horizontal="left" wrapText="1"/>
    </xf>
    <xf numFmtId="0" fontId="17" fillId="0" borderId="13" xfId="1" applyFont="1" applyBorder="1" applyAlignment="1">
      <alignment horizontal="center" wrapText="1"/>
    </xf>
    <xf numFmtId="4" fontId="15" fillId="0" borderId="13" xfId="1" applyNumberFormat="1" applyFont="1" applyBorder="1" applyAlignment="1">
      <alignment horizontal="center" wrapText="1"/>
    </xf>
    <xf numFmtId="4" fontId="15" fillId="0" borderId="14" xfId="1" applyNumberFormat="1" applyFont="1" applyBorder="1" applyAlignment="1">
      <alignment horizontal="center" wrapText="1"/>
    </xf>
    <xf numFmtId="0" fontId="16" fillId="0" borderId="16" xfId="1" applyFont="1" applyBorder="1" applyAlignment="1">
      <alignment horizontal="center" vertical="center" wrapText="1"/>
    </xf>
    <xf numFmtId="0" fontId="16" fillId="0" borderId="44" xfId="10" applyFont="1" applyBorder="1" applyAlignment="1">
      <alignment horizontal="left" vertical="center" wrapText="1"/>
    </xf>
    <xf numFmtId="0" fontId="16" fillId="0" borderId="29" xfId="1" applyFont="1" applyBorder="1" applyAlignment="1">
      <alignment horizontal="left" wrapText="1"/>
    </xf>
    <xf numFmtId="0" fontId="16" fillId="0" borderId="29" xfId="1" applyFont="1" applyBorder="1" applyAlignment="1">
      <alignment horizontal="center" wrapText="1"/>
    </xf>
    <xf numFmtId="4" fontId="15" fillId="0" borderId="29" xfId="1" applyNumberFormat="1" applyFont="1" applyBorder="1" applyAlignment="1">
      <alignment horizontal="right" wrapText="1"/>
    </xf>
    <xf numFmtId="4" fontId="15" fillId="0" borderId="30" xfId="1" applyNumberFormat="1" applyFont="1" applyBorder="1" applyAlignment="1">
      <alignment horizontal="right" wrapText="1"/>
    </xf>
    <xf numFmtId="0" fontId="16" fillId="0" borderId="45" xfId="10" applyFont="1" applyBorder="1" applyAlignment="1">
      <alignment horizontal="left" vertical="center" wrapText="1"/>
    </xf>
    <xf numFmtId="0" fontId="16" fillId="0" borderId="39" xfId="1" applyFont="1" applyBorder="1" applyAlignment="1">
      <alignment horizontal="left" wrapText="1"/>
    </xf>
    <xf numFmtId="0" fontId="16" fillId="0" borderId="39" xfId="1" applyFont="1" applyBorder="1" applyAlignment="1">
      <alignment horizontal="center" wrapText="1"/>
    </xf>
    <xf numFmtId="4" fontId="15" fillId="0" borderId="39" xfId="1" applyNumberFormat="1" applyFont="1" applyBorder="1" applyAlignment="1">
      <alignment horizontal="right" wrapText="1"/>
    </xf>
    <xf numFmtId="4" fontId="15" fillId="0" borderId="46" xfId="1" applyNumberFormat="1" applyFont="1" applyBorder="1" applyAlignment="1">
      <alignment horizontal="right" wrapText="1"/>
    </xf>
    <xf numFmtId="0" fontId="13" fillId="0" borderId="31" xfId="5" applyFont="1" applyFill="1" applyBorder="1" applyAlignment="1">
      <alignment horizontal="center" vertical="top" wrapText="1"/>
    </xf>
    <xf numFmtId="0" fontId="13" fillId="0" borderId="42" xfId="5" applyFont="1" applyFill="1" applyBorder="1" applyAlignment="1">
      <alignment horizontal="justify" vertical="top" wrapText="1"/>
    </xf>
    <xf numFmtId="0" fontId="13" fillId="0" borderId="31" xfId="5" applyFont="1" applyFill="1" applyBorder="1" applyAlignment="1">
      <alignment horizontal="left" wrapText="1"/>
    </xf>
    <xf numFmtId="0" fontId="13" fillId="0" borderId="42" xfId="5" applyFont="1" applyFill="1" applyBorder="1" applyAlignment="1">
      <alignment horizontal="center" wrapText="1"/>
    </xf>
    <xf numFmtId="4" fontId="13" fillId="0" borderId="42" xfId="5" applyNumberFormat="1" applyFont="1" applyFill="1" applyBorder="1" applyAlignment="1">
      <alignment horizontal="right" wrapText="1"/>
    </xf>
    <xf numFmtId="4" fontId="13" fillId="0" borderId="31" xfId="5" applyNumberFormat="1" applyFont="1" applyFill="1" applyBorder="1" applyAlignment="1">
      <alignment horizontal="right" wrapText="1"/>
    </xf>
    <xf numFmtId="0" fontId="15" fillId="0" borderId="13" xfId="10" applyFont="1" applyBorder="1" applyAlignment="1">
      <alignment horizontal="left" vertical="center" wrapText="1"/>
    </xf>
    <xf numFmtId="4" fontId="15" fillId="0" borderId="13" xfId="1" applyNumberFormat="1" applyFont="1" applyBorder="1" applyAlignment="1">
      <alignment horizontal="center" vertical="top" wrapText="1"/>
    </xf>
    <xf numFmtId="4" fontId="15" fillId="0" borderId="14" xfId="1" applyNumberFormat="1" applyFont="1" applyBorder="1" applyAlignment="1">
      <alignment horizontal="center" vertical="top" wrapText="1"/>
    </xf>
    <xf numFmtId="4" fontId="15" fillId="0" borderId="36" xfId="1" applyNumberFormat="1" applyFont="1" applyFill="1" applyBorder="1" applyAlignment="1">
      <alignment horizontal="right" vertical="top" wrapText="1"/>
    </xf>
    <xf numFmtId="0" fontId="13" fillId="0" borderId="31" xfId="1" applyFont="1" applyBorder="1" applyAlignment="1">
      <alignment horizontal="center" vertical="top" wrapText="1"/>
    </xf>
    <xf numFmtId="0" fontId="21" fillId="0" borderId="14" xfId="1" applyFont="1" applyBorder="1" applyAlignment="1">
      <alignment horizontal="left" vertical="top" wrapText="1" indent="1"/>
    </xf>
    <xf numFmtId="0" fontId="21" fillId="0" borderId="20" xfId="1" applyFont="1" applyBorder="1" applyAlignment="1">
      <alignment horizontal="left" wrapText="1"/>
    </xf>
    <xf numFmtId="0" fontId="21" fillId="0" borderId="14" xfId="1" applyFont="1" applyBorder="1" applyAlignment="1">
      <alignment horizontal="center" wrapText="1"/>
    </xf>
    <xf numFmtId="4" fontId="13" fillId="0" borderId="30" xfId="1" applyNumberFormat="1" applyFont="1" applyBorder="1" applyAlignment="1">
      <alignment horizontal="right" wrapText="1"/>
    </xf>
    <xf numFmtId="4" fontId="13" fillId="0" borderId="20" xfId="1" applyNumberFormat="1" applyFont="1" applyBorder="1" applyAlignment="1">
      <alignment horizontal="right" wrapText="1"/>
    </xf>
    <xf numFmtId="0" fontId="16" fillId="0" borderId="37" xfId="1" applyFont="1" applyFill="1" applyBorder="1" applyAlignment="1">
      <alignment horizontal="left" wrapText="1"/>
    </xf>
    <xf numFmtId="0" fontId="15" fillId="0" borderId="21" xfId="10" applyFont="1" applyFill="1" applyBorder="1" applyAlignment="1">
      <alignment horizontal="center"/>
    </xf>
    <xf numFmtId="0" fontId="15" fillId="0" borderId="47" xfId="10" applyFont="1" applyFill="1" applyBorder="1" applyAlignment="1">
      <alignment horizontal="center"/>
    </xf>
    <xf numFmtId="4" fontId="15" fillId="0" borderId="47" xfId="1" applyNumberFormat="1" applyFont="1" applyFill="1" applyBorder="1" applyAlignment="1">
      <alignment horizontal="right" wrapText="1"/>
    </xf>
    <xf numFmtId="0" fontId="16" fillId="0" borderId="40" xfId="1" applyFont="1" applyFill="1" applyBorder="1" applyAlignment="1">
      <alignment horizontal="left" vertical="top" wrapText="1"/>
    </xf>
    <xf numFmtId="0" fontId="16" fillId="0" borderId="40" xfId="1" applyFont="1" applyFill="1" applyBorder="1" applyAlignment="1">
      <alignment horizontal="left" wrapText="1"/>
    </xf>
    <xf numFmtId="4" fontId="15" fillId="0" borderId="48" xfId="1" applyNumberFormat="1" applyFont="1" applyFill="1" applyBorder="1" applyAlignment="1">
      <alignment horizontal="right" vertical="top" wrapText="1"/>
    </xf>
    <xf numFmtId="0" fontId="18" fillId="0" borderId="4" xfId="1" applyFont="1" applyFill="1" applyBorder="1" applyAlignment="1">
      <alignment horizontal="left" vertical="top"/>
    </xf>
    <xf numFmtId="0" fontId="16" fillId="0" borderId="0" xfId="1" applyFont="1" applyFill="1" applyBorder="1" applyAlignment="1">
      <alignment horizontal="left" vertical="center" wrapText="1"/>
    </xf>
    <xf numFmtId="0" fontId="16" fillId="0" borderId="0" xfId="1" applyFont="1" applyFill="1" applyBorder="1" applyAlignment="1">
      <alignment horizontal="left" wrapText="1"/>
    </xf>
    <xf numFmtId="0" fontId="16" fillId="0" borderId="0" xfId="1" applyFont="1" applyFill="1" applyBorder="1" applyAlignment="1">
      <alignment horizontal="center" wrapText="1"/>
    </xf>
    <xf numFmtId="4" fontId="16" fillId="0" borderId="0" xfId="1" applyNumberFormat="1" applyFont="1" applyFill="1" applyBorder="1" applyAlignment="1">
      <alignment horizontal="justify" vertical="top" wrapText="1"/>
    </xf>
    <xf numFmtId="0" fontId="16" fillId="0" borderId="42" xfId="1" applyFont="1" applyFill="1" applyBorder="1" applyAlignment="1">
      <alignment horizontal="justify" vertical="top" wrapText="1"/>
    </xf>
    <xf numFmtId="0" fontId="16" fillId="0" borderId="34" xfId="1" applyFont="1" applyFill="1" applyBorder="1" applyAlignment="1">
      <alignment horizontal="center" vertical="top" wrapText="1"/>
    </xf>
    <xf numFmtId="49" fontId="16" fillId="0" borderId="21" xfId="1" applyNumberFormat="1" applyFont="1" applyFill="1" applyBorder="1" applyAlignment="1">
      <alignment horizontal="justify" vertical="center" wrapText="1"/>
    </xf>
    <xf numFmtId="0" fontId="16" fillId="0" borderId="21" xfId="1" applyFont="1" applyFill="1" applyBorder="1" applyAlignment="1">
      <alignment horizontal="left" wrapText="1"/>
    </xf>
    <xf numFmtId="0" fontId="16" fillId="0" borderId="21" xfId="1" applyFont="1" applyFill="1" applyBorder="1" applyAlignment="1">
      <alignment horizontal="center" wrapText="1"/>
    </xf>
    <xf numFmtId="0" fontId="15" fillId="0" borderId="34" xfId="1" applyFont="1" applyFill="1" applyBorder="1" applyAlignment="1">
      <alignment horizontal="center" vertical="top" wrapText="1"/>
    </xf>
    <xf numFmtId="0" fontId="15" fillId="0" borderId="21" xfId="1" applyFont="1" applyFill="1" applyBorder="1" applyAlignment="1">
      <alignment horizontal="left" vertical="center" wrapText="1"/>
    </xf>
    <xf numFmtId="0" fontId="15" fillId="0" borderId="20" xfId="1" applyFont="1" applyFill="1" applyBorder="1" applyAlignment="1">
      <alignment horizontal="left" wrapText="1"/>
    </xf>
    <xf numFmtId="0" fontId="15" fillId="0" borderId="20" xfId="1" applyFont="1" applyFill="1" applyBorder="1" applyAlignment="1">
      <alignment horizontal="center" wrapText="1"/>
    </xf>
    <xf numFmtId="4" fontId="15" fillId="0" borderId="20" xfId="1" applyNumberFormat="1" applyFont="1" applyFill="1" applyBorder="1" applyAlignment="1">
      <alignment horizontal="right" wrapText="1"/>
    </xf>
    <xf numFmtId="0" fontId="16" fillId="0" borderId="21" xfId="1" applyFont="1" applyFill="1" applyBorder="1" applyAlignment="1">
      <alignment horizontal="left" vertical="center" wrapText="1"/>
    </xf>
    <xf numFmtId="0" fontId="16" fillId="0" borderId="49" xfId="1" applyFont="1" applyFill="1" applyBorder="1" applyAlignment="1">
      <alignment horizontal="left" vertical="center" wrapText="1"/>
    </xf>
    <xf numFmtId="0" fontId="16" fillId="0" borderId="49" xfId="1" applyFont="1" applyFill="1" applyBorder="1" applyAlignment="1">
      <alignment horizontal="left" wrapText="1"/>
    </xf>
    <xf numFmtId="0" fontId="16" fillId="0" borderId="49" xfId="1" applyFont="1" applyFill="1" applyBorder="1" applyAlignment="1">
      <alignment horizontal="center" wrapText="1"/>
    </xf>
    <xf numFmtId="4" fontId="16" fillId="0" borderId="49" xfId="1" applyNumberFormat="1" applyFont="1" applyFill="1" applyBorder="1" applyAlignment="1">
      <alignment horizontal="right" wrapText="1"/>
    </xf>
    <xf numFmtId="4" fontId="15" fillId="0" borderId="50" xfId="1" applyNumberFormat="1" applyFont="1" applyFill="1" applyBorder="1" applyAlignment="1">
      <alignment horizontal="right" wrapText="1"/>
    </xf>
    <xf numFmtId="0" fontId="18" fillId="0" borderId="0" xfId="1" applyFont="1" applyBorder="1" applyAlignment="1">
      <alignment horizontal="right" vertical="center" wrapText="1"/>
    </xf>
    <xf numFmtId="0" fontId="19" fillId="0" borderId="0" xfId="1" applyFont="1" applyBorder="1" applyAlignment="1">
      <alignment horizontal="left" vertical="center" wrapText="1"/>
    </xf>
    <xf numFmtId="0" fontId="14" fillId="0" borderId="0" xfId="1" applyFont="1" applyBorder="1" applyAlignment="1">
      <alignment horizontal="left" wrapText="1"/>
    </xf>
    <xf numFmtId="4" fontId="23" fillId="0" borderId="0" xfId="1" applyNumberFormat="1" applyFont="1" applyBorder="1" applyAlignment="1">
      <alignment horizontal="center" wrapText="1"/>
    </xf>
    <xf numFmtId="0" fontId="15" fillId="0" borderId="0" xfId="1" applyFont="1" applyBorder="1" applyAlignment="1"/>
    <xf numFmtId="0" fontId="14" fillId="0" borderId="51" xfId="1" applyFont="1" applyFill="1" applyBorder="1" applyAlignment="1">
      <alignment horizontal="left" vertical="top"/>
    </xf>
    <xf numFmtId="0" fontId="14" fillId="0" borderId="52" xfId="1" applyFont="1" applyFill="1" applyBorder="1" applyAlignment="1">
      <alignment horizontal="left" vertical="center"/>
    </xf>
    <xf numFmtId="0" fontId="14" fillId="0" borderId="52" xfId="1" applyFont="1" applyFill="1" applyBorder="1" applyAlignment="1">
      <alignment horizontal="left"/>
    </xf>
    <xf numFmtId="0" fontId="14" fillId="0" borderId="52" xfId="1" applyFont="1" applyFill="1" applyBorder="1" applyAlignment="1">
      <alignment horizontal="center"/>
    </xf>
    <xf numFmtId="4" fontId="14" fillId="0" borderId="52" xfId="1" applyNumberFormat="1" applyFont="1" applyFill="1" applyBorder="1" applyAlignment="1">
      <alignment horizontal="left" vertical="top"/>
    </xf>
    <xf numFmtId="0" fontId="14" fillId="0" borderId="53" xfId="1" applyFont="1" applyFill="1" applyBorder="1" applyAlignment="1">
      <alignment horizontal="left" vertical="top"/>
    </xf>
    <xf numFmtId="0" fontId="18" fillId="0" borderId="51" xfId="1" applyFont="1" applyFill="1" applyBorder="1" applyAlignment="1">
      <alignment horizontal="left" vertical="top"/>
    </xf>
    <xf numFmtId="0" fontId="18" fillId="0" borderId="52" xfId="1" applyFont="1" applyFill="1" applyBorder="1" applyAlignment="1">
      <alignment horizontal="left" vertical="center"/>
    </xf>
    <xf numFmtId="0" fontId="18" fillId="0" borderId="52" xfId="1" applyFont="1" applyFill="1" applyBorder="1" applyAlignment="1">
      <alignment horizontal="left"/>
    </xf>
    <xf numFmtId="0" fontId="18" fillId="0" borderId="52" xfId="1" applyFont="1" applyFill="1" applyBorder="1" applyAlignment="1">
      <alignment horizontal="center"/>
    </xf>
    <xf numFmtId="0" fontId="18" fillId="0" borderId="56" xfId="1" applyFont="1" applyFill="1" applyBorder="1" applyAlignment="1">
      <alignment horizontal="left" vertical="top"/>
    </xf>
    <xf numFmtId="0" fontId="18" fillId="0" borderId="1" xfId="1" applyFont="1" applyFill="1" applyBorder="1" applyAlignment="1">
      <alignment horizontal="left" vertical="center"/>
    </xf>
    <xf numFmtId="0" fontId="18" fillId="0" borderId="1" xfId="1" applyFont="1" applyFill="1" applyBorder="1" applyAlignment="1">
      <alignment horizontal="left"/>
    </xf>
    <xf numFmtId="0" fontId="18" fillId="0" borderId="1" xfId="1" applyFont="1" applyFill="1" applyBorder="1" applyAlignment="1">
      <alignment horizontal="center"/>
    </xf>
    <xf numFmtId="49" fontId="18" fillId="0" borderId="57" xfId="1" applyNumberFormat="1" applyFont="1" applyFill="1" applyBorder="1" applyAlignment="1">
      <alignment horizontal="left"/>
    </xf>
    <xf numFmtId="0" fontId="18" fillId="0" borderId="58" xfId="1" applyFont="1" applyFill="1" applyBorder="1" applyAlignment="1">
      <alignment horizontal="left" vertical="center"/>
    </xf>
    <xf numFmtId="0" fontId="24" fillId="0" borderId="58" xfId="1" applyFont="1" applyFill="1" applyBorder="1" applyAlignment="1">
      <alignment horizontal="left" wrapText="1"/>
    </xf>
    <xf numFmtId="0" fontId="24" fillId="0" borderId="58" xfId="1" applyFont="1" applyFill="1" applyBorder="1" applyAlignment="1">
      <alignment horizontal="center" wrapText="1"/>
    </xf>
    <xf numFmtId="49" fontId="18" fillId="0" borderId="0" xfId="1" applyNumberFormat="1" applyFont="1" applyFill="1" applyBorder="1" applyAlignment="1">
      <alignment horizontal="left"/>
    </xf>
    <xf numFmtId="0" fontId="18" fillId="0" borderId="0" xfId="1" applyFont="1" applyFill="1" applyBorder="1" applyAlignment="1">
      <alignment horizontal="left" vertical="center"/>
    </xf>
    <xf numFmtId="0" fontId="24" fillId="0" borderId="0" xfId="1" applyFont="1" applyFill="1" applyBorder="1" applyAlignment="1">
      <alignment horizontal="left" wrapText="1"/>
    </xf>
    <xf numFmtId="0" fontId="24" fillId="0" borderId="0" xfId="1" applyFont="1" applyFill="1" applyBorder="1" applyAlignment="1">
      <alignment horizontal="center" wrapText="1"/>
    </xf>
    <xf numFmtId="4" fontId="18" fillId="0" borderId="0" xfId="1" applyNumberFormat="1" applyFont="1" applyFill="1" applyBorder="1" applyAlignment="1">
      <alignment horizontal="right" wrapText="1"/>
    </xf>
    <xf numFmtId="0" fontId="15" fillId="0" borderId="0" xfId="1" applyFont="1" applyBorder="1" applyAlignment="1">
      <alignment horizontal="right" wrapText="1"/>
    </xf>
    <xf numFmtId="0" fontId="14" fillId="0" borderId="15" xfId="1" applyFont="1" applyFill="1" applyBorder="1" applyAlignment="1">
      <alignment horizontal="left" vertical="top"/>
    </xf>
    <xf numFmtId="0" fontId="14" fillId="0" borderId="29" xfId="1" applyFont="1" applyFill="1" applyBorder="1" applyAlignment="1">
      <alignment horizontal="left" vertical="center"/>
    </xf>
    <xf numFmtId="0" fontId="14" fillId="0" borderId="29" xfId="1" applyFont="1" applyFill="1" applyBorder="1" applyAlignment="1">
      <alignment horizontal="left"/>
    </xf>
    <xf numFmtId="0" fontId="14" fillId="0" borderId="29" xfId="1" applyFont="1" applyFill="1" applyBorder="1" applyAlignment="1">
      <alignment horizontal="center"/>
    </xf>
    <xf numFmtId="4" fontId="14" fillId="0" borderId="29" xfId="1" applyNumberFormat="1" applyFont="1" applyFill="1" applyBorder="1" applyAlignment="1">
      <alignment horizontal="left" vertical="top"/>
    </xf>
    <xf numFmtId="0" fontId="14" fillId="0" borderId="30" xfId="1" applyFont="1" applyFill="1" applyBorder="1" applyAlignment="1">
      <alignment horizontal="left" vertical="top"/>
    </xf>
    <xf numFmtId="0" fontId="16" fillId="0" borderId="15" xfId="1" applyFont="1" applyFill="1" applyBorder="1" applyAlignment="1">
      <alignment horizontal="center" vertical="top" wrapText="1"/>
    </xf>
    <xf numFmtId="0" fontId="16" fillId="0" borderId="29" xfId="1" applyFont="1" applyFill="1" applyBorder="1" applyAlignment="1">
      <alignment horizontal="left" vertical="center" wrapText="1"/>
    </xf>
    <xf numFmtId="4" fontId="16" fillId="0" borderId="29" xfId="1" applyNumberFormat="1" applyFont="1" applyFill="1" applyBorder="1" applyAlignment="1">
      <alignment horizontal="right" vertical="top" wrapText="1"/>
    </xf>
    <xf numFmtId="0" fontId="16" fillId="0" borderId="30" xfId="1" applyFont="1" applyFill="1" applyBorder="1" applyAlignment="1">
      <alignment horizontal="right" vertical="top" wrapText="1"/>
    </xf>
    <xf numFmtId="0" fontId="16" fillId="0" borderId="12" xfId="4" applyFont="1" applyFill="1" applyBorder="1" applyAlignment="1">
      <alignment horizontal="left" vertical="center" wrapText="1"/>
    </xf>
    <xf numFmtId="0" fontId="16" fillId="0" borderId="13" xfId="4" applyFont="1" applyFill="1" applyBorder="1" applyAlignment="1">
      <alignment horizontal="left" wrapText="1"/>
    </xf>
    <xf numFmtId="0" fontId="20" fillId="0" borderId="13" xfId="1" applyFont="1" applyFill="1" applyBorder="1" applyAlignment="1">
      <alignment horizontal="center"/>
    </xf>
    <xf numFmtId="4" fontId="13" fillId="0" borderId="13" xfId="1" applyNumberFormat="1" applyFont="1" applyFill="1" applyBorder="1" applyAlignment="1"/>
    <xf numFmtId="4" fontId="13" fillId="0" borderId="14" xfId="1" applyNumberFormat="1" applyFont="1" applyFill="1" applyBorder="1" applyAlignment="1">
      <alignment horizontal="right" wrapText="1"/>
    </xf>
    <xf numFmtId="0" fontId="16" fillId="0" borderId="20" xfId="4" applyFont="1" applyFill="1" applyBorder="1" applyAlignment="1">
      <alignment horizontal="left" vertical="center" wrapText="1"/>
    </xf>
    <xf numFmtId="0" fontId="16" fillId="0" borderId="20" xfId="4" applyFont="1" applyFill="1" applyBorder="1" applyAlignment="1">
      <alignment horizontal="left" wrapText="1"/>
    </xf>
    <xf numFmtId="0" fontId="16" fillId="0" borderId="34" xfId="1" applyFont="1" applyBorder="1" applyAlignment="1">
      <alignment horizontal="center" vertical="top" wrapText="1"/>
    </xf>
    <xf numFmtId="4" fontId="13" fillId="0" borderId="23" xfId="1" applyNumberFormat="1" applyFont="1" applyFill="1" applyBorder="1" applyAlignment="1">
      <alignment horizontal="right" wrapText="1"/>
    </xf>
    <xf numFmtId="0" fontId="21" fillId="0" borderId="34" xfId="6" applyFont="1" applyBorder="1" applyAlignment="1">
      <alignment horizontal="left" vertical="center" wrapText="1"/>
    </xf>
    <xf numFmtId="4" fontId="16" fillId="0" borderId="59" xfId="1" applyNumberFormat="1" applyFont="1" applyFill="1" applyBorder="1" applyAlignment="1">
      <alignment horizontal="right" vertical="top" wrapText="1"/>
    </xf>
    <xf numFmtId="4" fontId="13" fillId="0" borderId="60" xfId="1" applyNumberFormat="1" applyFont="1" applyFill="1" applyBorder="1" applyAlignment="1">
      <alignment horizontal="right" vertical="top" wrapText="1"/>
    </xf>
    <xf numFmtId="0" fontId="17" fillId="0" borderId="36" xfId="1" applyFont="1" applyBorder="1" applyAlignment="1">
      <alignment horizontal="left" wrapText="1"/>
    </xf>
    <xf numFmtId="4" fontId="15" fillId="0" borderId="21" xfId="1" applyNumberFormat="1" applyFont="1" applyBorder="1" applyAlignment="1">
      <alignment horizontal="right" wrapText="1"/>
    </xf>
    <xf numFmtId="0" fontId="17" fillId="0" borderId="48" xfId="1" applyFont="1" applyBorder="1" applyAlignment="1">
      <alignment horizontal="left" wrapText="1"/>
    </xf>
    <xf numFmtId="0" fontId="17" fillId="0" borderId="0" xfId="1" applyFont="1" applyBorder="1" applyAlignment="1">
      <alignment horizontal="center" wrapText="1"/>
    </xf>
    <xf numFmtId="4" fontId="15" fillId="0" borderId="48" xfId="1" applyNumberFormat="1" applyFont="1" applyBorder="1" applyAlignment="1"/>
    <xf numFmtId="4" fontId="15" fillId="0" borderId="42" xfId="1" applyNumberFormat="1" applyFont="1" applyBorder="1" applyAlignment="1">
      <alignment horizontal="right" wrapText="1"/>
    </xf>
    <xf numFmtId="0" fontId="13" fillId="0" borderId="61" xfId="1" applyFont="1" applyBorder="1" applyAlignment="1">
      <alignment horizontal="center" vertical="top" wrapText="1"/>
    </xf>
    <xf numFmtId="0" fontId="13" fillId="0" borderId="15" xfId="1" applyFont="1" applyBorder="1" applyAlignment="1">
      <alignment horizontal="justify" vertical="top" wrapText="1"/>
    </xf>
    <xf numFmtId="0" fontId="13" fillId="0" borderId="29" xfId="1" applyFont="1" applyBorder="1" applyAlignment="1">
      <alignment horizontal="left" wrapText="1"/>
    </xf>
    <xf numFmtId="0" fontId="13" fillId="0" borderId="29" xfId="1" applyFont="1" applyBorder="1" applyAlignment="1">
      <alignment horizontal="justify" vertical="top" wrapText="1"/>
    </xf>
    <xf numFmtId="4" fontId="13" fillId="0" borderId="29" xfId="1" applyNumberFormat="1" applyFont="1" applyBorder="1" applyAlignment="1">
      <alignment horizontal="justify" wrapText="1"/>
    </xf>
    <xf numFmtId="4" fontId="13" fillId="0" borderId="30" xfId="1" applyNumberFormat="1" applyFont="1" applyBorder="1" applyAlignment="1">
      <alignment horizontal="justify" wrapText="1"/>
    </xf>
    <xf numFmtId="0" fontId="15" fillId="0" borderId="14" xfId="12" applyFont="1" applyFill="1" applyBorder="1" applyAlignment="1">
      <alignment horizontal="justify" wrapText="1"/>
    </xf>
    <xf numFmtId="0" fontId="13" fillId="0" borderId="20" xfId="1" applyFont="1" applyBorder="1" applyAlignment="1">
      <alignment horizontal="left" wrapText="1"/>
    </xf>
    <xf numFmtId="0" fontId="13" fillId="0" borderId="14" xfId="1" applyFont="1" applyBorder="1" applyAlignment="1">
      <alignment horizontal="center" wrapText="1"/>
    </xf>
    <xf numFmtId="4" fontId="13" fillId="0" borderId="14" xfId="1" applyNumberFormat="1" applyFont="1" applyBorder="1" applyAlignment="1">
      <alignment horizontal="right" wrapText="1"/>
    </xf>
    <xf numFmtId="0" fontId="13" fillId="0" borderId="23" xfId="1" applyFont="1" applyBorder="1" applyAlignment="1">
      <alignment horizontal="center" vertical="top" wrapText="1"/>
    </xf>
    <xf numFmtId="0" fontId="13" fillId="0" borderId="14" xfId="1" applyFont="1" applyBorder="1" applyAlignment="1">
      <alignment horizontal="justify" vertical="top" wrapText="1"/>
    </xf>
    <xf numFmtId="0" fontId="22" fillId="0" borderId="15" xfId="1" applyFont="1" applyBorder="1" applyAlignment="1">
      <alignment horizontal="left" wrapText="1"/>
    </xf>
    <xf numFmtId="0" fontId="22" fillId="0" borderId="14" xfId="1" applyFont="1" applyBorder="1" applyAlignment="1">
      <alignment horizontal="right" vertical="top" wrapText="1"/>
    </xf>
    <xf numFmtId="0" fontId="13" fillId="0" borderId="15" xfId="13" applyFont="1" applyBorder="1" applyAlignment="1">
      <alignment horizontal="center" vertical="top" wrapText="1"/>
    </xf>
    <xf numFmtId="0" fontId="22" fillId="0" borderId="29" xfId="13" applyFont="1" applyBorder="1" applyAlignment="1">
      <alignment horizontal="center" vertical="top" wrapText="1"/>
    </xf>
    <xf numFmtId="0" fontId="22" fillId="0" borderId="29" xfId="13" applyFont="1" applyBorder="1" applyAlignment="1">
      <alignment horizontal="left" wrapText="1"/>
    </xf>
    <xf numFmtId="4" fontId="13" fillId="0" borderId="29" xfId="13" applyNumberFormat="1" applyFont="1" applyBorder="1" applyAlignment="1" applyProtection="1">
      <alignment horizontal="center" wrapText="1"/>
      <protection locked="0"/>
    </xf>
    <xf numFmtId="4" fontId="13" fillId="0" borderId="30" xfId="13" applyNumberFormat="1" applyFont="1" applyBorder="1" applyAlignment="1" applyProtection="1">
      <alignment horizontal="center" wrapText="1"/>
      <protection locked="0"/>
    </xf>
    <xf numFmtId="0" fontId="21" fillId="0" borderId="13" xfId="6" applyFont="1" applyBorder="1" applyAlignment="1">
      <alignment horizontal="left" vertical="center" wrapText="1"/>
    </xf>
    <xf numFmtId="0" fontId="20" fillId="0" borderId="13" xfId="1" applyFont="1" applyFill="1" applyBorder="1" applyAlignment="1">
      <alignment horizontal="left"/>
    </xf>
    <xf numFmtId="4" fontId="16" fillId="0" borderId="21" xfId="1" applyNumberFormat="1" applyFont="1" applyBorder="1" applyAlignment="1">
      <alignment horizontal="right" wrapText="1"/>
    </xf>
    <xf numFmtId="0" fontId="15" fillId="0" borderId="31" xfId="1" applyFont="1" applyFill="1" applyBorder="1" applyAlignment="1">
      <alignment horizontal="center" vertical="top" wrapText="1"/>
    </xf>
    <xf numFmtId="0" fontId="13" fillId="0" borderId="14" xfId="1" applyFont="1" applyFill="1" applyBorder="1" applyAlignment="1">
      <alignment horizontal="left" vertical="top" wrapText="1"/>
    </xf>
    <xf numFmtId="0" fontId="13" fillId="0" borderId="14" xfId="1" applyFont="1" applyFill="1" applyBorder="1" applyAlignment="1">
      <alignment horizontal="left" wrapText="1"/>
    </xf>
    <xf numFmtId="0" fontId="13" fillId="0" borderId="15" xfId="1" applyFont="1" applyFill="1" applyBorder="1" applyAlignment="1">
      <alignment horizontal="center" wrapText="1"/>
    </xf>
    <xf numFmtId="0" fontId="20" fillId="0" borderId="0" xfId="1" applyFont="1"/>
    <xf numFmtId="0" fontId="21" fillId="0" borderId="15" xfId="6" applyFont="1" applyBorder="1" applyAlignment="1">
      <alignment horizontal="left" vertical="center" wrapText="1"/>
    </xf>
    <xf numFmtId="4" fontId="13" fillId="0" borderId="30" xfId="1" applyNumberFormat="1" applyFont="1" applyFill="1" applyBorder="1" applyAlignment="1">
      <alignment horizontal="right" vertical="top" wrapText="1"/>
    </xf>
    <xf numFmtId="0" fontId="16" fillId="0" borderId="0" xfId="1" applyFont="1" applyBorder="1" applyAlignment="1">
      <alignment horizontal="justify" vertical="top" wrapText="1"/>
    </xf>
    <xf numFmtId="0" fontId="16" fillId="0" borderId="45" xfId="1" applyFont="1" applyBorder="1" applyAlignment="1">
      <alignment horizontal="left" wrapText="1"/>
    </xf>
    <xf numFmtId="4" fontId="16" fillId="0" borderId="0" xfId="1" applyNumberFormat="1" applyFont="1" applyFill="1" applyBorder="1" applyAlignment="1">
      <alignment horizontal="justify" wrapText="1"/>
    </xf>
    <xf numFmtId="0" fontId="16" fillId="0" borderId="42" xfId="1" applyFont="1" applyFill="1" applyBorder="1" applyAlignment="1">
      <alignment horizontal="justify" wrapText="1"/>
    </xf>
    <xf numFmtId="0" fontId="16" fillId="0" borderId="26" xfId="1" applyFont="1" applyFill="1" applyBorder="1" applyAlignment="1">
      <alignment horizontal="left" vertical="center" wrapText="1"/>
    </xf>
    <xf numFmtId="0" fontId="16" fillId="0" borderId="62" xfId="1" applyFont="1" applyFill="1" applyBorder="1" applyAlignment="1">
      <alignment horizontal="center" vertical="top" wrapText="1"/>
    </xf>
    <xf numFmtId="0" fontId="16" fillId="0" borderId="59" xfId="1" applyFont="1" applyFill="1" applyBorder="1" applyAlignment="1">
      <alignment horizontal="left" vertical="center" wrapText="1"/>
    </xf>
    <xf numFmtId="0" fontId="16" fillId="0" borderId="59" xfId="1" applyFont="1" applyFill="1" applyBorder="1" applyAlignment="1">
      <alignment horizontal="left" wrapText="1"/>
    </xf>
    <xf numFmtId="0" fontId="16" fillId="0" borderId="59" xfId="1" applyFont="1" applyFill="1" applyBorder="1" applyAlignment="1">
      <alignment horizontal="center" wrapText="1"/>
    </xf>
    <xf numFmtId="0" fontId="16" fillId="0" borderId="60" xfId="1" applyFont="1" applyFill="1" applyBorder="1" applyAlignment="1">
      <alignment horizontal="right" vertical="top" wrapText="1"/>
    </xf>
    <xf numFmtId="49" fontId="18" fillId="0" borderId="9" xfId="1" applyNumberFormat="1" applyFont="1" applyFill="1" applyBorder="1" applyAlignment="1">
      <alignment horizontal="center" wrapText="1"/>
    </xf>
    <xf numFmtId="0" fontId="18" fillId="0" borderId="44" xfId="1" applyFont="1" applyFill="1" applyBorder="1" applyAlignment="1">
      <alignment horizontal="left" vertical="center"/>
    </xf>
    <xf numFmtId="0" fontId="24" fillId="0" borderId="29" xfId="1" applyFont="1" applyFill="1" applyBorder="1" applyAlignment="1">
      <alignment horizontal="left" wrapText="1"/>
    </xf>
    <xf numFmtId="0" fontId="24" fillId="0" borderId="29" xfId="1" applyFont="1" applyFill="1" applyBorder="1" applyAlignment="1">
      <alignment horizontal="center" wrapText="1"/>
    </xf>
    <xf numFmtId="4" fontId="24" fillId="0" borderId="63" xfId="1" applyNumberFormat="1" applyFont="1" applyFill="1" applyBorder="1" applyAlignment="1">
      <alignment horizontal="right" wrapText="1"/>
    </xf>
    <xf numFmtId="4" fontId="18" fillId="0" borderId="11" xfId="1" applyNumberFormat="1" applyFont="1" applyFill="1" applyBorder="1" applyAlignment="1">
      <alignment horizontal="right" wrapText="1"/>
    </xf>
    <xf numFmtId="0" fontId="15" fillId="0" borderId="0" xfId="1" applyFont="1" applyAlignment="1">
      <alignment horizontal="left"/>
    </xf>
    <xf numFmtId="0" fontId="15" fillId="0" borderId="0" xfId="1" applyFont="1" applyAlignment="1">
      <alignment horizontal="center"/>
    </xf>
    <xf numFmtId="0" fontId="19" fillId="0" borderId="0" xfId="14" applyFont="1" applyAlignment="1"/>
    <xf numFmtId="0" fontId="15" fillId="0" borderId="0" xfId="1" applyFont="1" applyAlignment="1">
      <alignment horizontal="left" vertical="center"/>
    </xf>
    <xf numFmtId="0" fontId="19" fillId="0" borderId="0" xfId="1" applyFont="1" applyAlignment="1">
      <alignment horizontal="center"/>
    </xf>
    <xf numFmtId="0" fontId="15" fillId="0" borderId="0" xfId="1" applyFont="1" applyAlignment="1">
      <alignment horizontal="center" wrapText="1"/>
    </xf>
    <xf numFmtId="0" fontId="15" fillId="0" borderId="0" xfId="14" applyFont="1"/>
    <xf numFmtId="0" fontId="15" fillId="0" borderId="0" xfId="14" applyFont="1" applyAlignment="1"/>
    <xf numFmtId="0" fontId="19" fillId="0" borderId="0" xfId="1" applyFont="1" applyAlignment="1">
      <alignment vertical="center"/>
    </xf>
    <xf numFmtId="0" fontId="19" fillId="0" borderId="0" xfId="1" applyFont="1" applyAlignment="1">
      <alignment horizontal="left" vertical="center"/>
    </xf>
    <xf numFmtId="0" fontId="26" fillId="0" borderId="0" xfId="14" applyFont="1" applyAlignment="1"/>
    <xf numFmtId="0" fontId="27" fillId="0" borderId="0" xfId="14" applyFont="1" applyAlignment="1">
      <alignment horizontal="center"/>
    </xf>
    <xf numFmtId="0" fontId="15" fillId="0" borderId="0" xfId="14" applyFont="1" applyAlignment="1">
      <alignment horizontal="center"/>
    </xf>
    <xf numFmtId="0" fontId="28" fillId="0" borderId="0" xfId="14" applyFont="1" applyAlignment="1">
      <alignment horizontal="center"/>
    </xf>
    <xf numFmtId="0" fontId="29" fillId="0" borderId="0" xfId="14" applyFont="1" applyAlignment="1"/>
    <xf numFmtId="0" fontId="29" fillId="0" borderId="0" xfId="14" applyFont="1"/>
    <xf numFmtId="0" fontId="13" fillId="0" borderId="0" xfId="1" applyAlignment="1"/>
    <xf numFmtId="0" fontId="13" fillId="0" borderId="68" xfId="1" applyBorder="1" applyAlignment="1"/>
    <xf numFmtId="0" fontId="13" fillId="0" borderId="69" xfId="1" applyFont="1" applyBorder="1" applyAlignment="1">
      <alignment vertical="top"/>
    </xf>
    <xf numFmtId="0" fontId="13" fillId="0" borderId="0" xfId="1" applyFont="1" applyBorder="1" applyAlignment="1">
      <alignment vertical="top"/>
    </xf>
    <xf numFmtId="0" fontId="16" fillId="0" borderId="0" xfId="1" applyFont="1" applyAlignment="1">
      <alignment horizontal="left"/>
    </xf>
    <xf numFmtId="0" fontId="13" fillId="0" borderId="0" xfId="1" applyFont="1" applyAlignment="1">
      <alignment vertical="top"/>
    </xf>
    <xf numFmtId="0" fontId="16" fillId="0" borderId="0" xfId="1" applyFont="1" applyAlignment="1"/>
    <xf numFmtId="0" fontId="31" fillId="0" borderId="0" xfId="15" applyNumberFormat="1" applyFont="1" applyFill="1" applyBorder="1" applyAlignment="1" applyProtection="1">
      <alignment vertical="top"/>
    </xf>
    <xf numFmtId="0" fontId="15" fillId="0" borderId="0" xfId="1" applyFont="1" applyAlignment="1">
      <alignment vertical="top"/>
    </xf>
    <xf numFmtId="0" fontId="32" fillId="0" borderId="59" xfId="1" applyFont="1" applyBorder="1"/>
    <xf numFmtId="0" fontId="32" fillId="0" borderId="59" xfId="1" applyFont="1" applyBorder="1" applyAlignment="1">
      <alignment horizontal="justify" vertical="center" wrapText="1"/>
    </xf>
    <xf numFmtId="0" fontId="15" fillId="0" borderId="0" xfId="1" applyFont="1" applyAlignment="1">
      <alignment horizontal="left" wrapText="1"/>
    </xf>
    <xf numFmtId="0" fontId="32" fillId="0" borderId="0" xfId="1" applyFont="1"/>
    <xf numFmtId="0" fontId="33" fillId="0" borderId="0" xfId="1" applyFont="1" applyAlignment="1">
      <alignment horizontal="center" vertical="center" wrapText="1"/>
    </xf>
    <xf numFmtId="49" fontId="32" fillId="0" borderId="0" xfId="16" applyNumberFormat="1" applyFont="1" applyAlignment="1">
      <alignment horizontal="center" vertical="top"/>
    </xf>
    <xf numFmtId="49" fontId="32" fillId="0" borderId="0" xfId="16" applyNumberFormat="1" applyFont="1" applyAlignment="1">
      <alignment horizontal="justify" vertical="center" wrapText="1"/>
    </xf>
    <xf numFmtId="49" fontId="32" fillId="0" borderId="0" xfId="16" applyNumberFormat="1" applyFont="1" applyAlignment="1">
      <alignment horizontal="left" vertical="top"/>
    </xf>
    <xf numFmtId="0" fontId="32" fillId="0" borderId="0" xfId="1" applyFont="1" applyAlignment="1">
      <alignment horizontal="justify" vertical="center" wrapText="1"/>
    </xf>
    <xf numFmtId="0" fontId="32" fillId="0" borderId="0" xfId="1" applyNumberFormat="1" applyFont="1" applyAlignment="1">
      <alignment horizontal="justify" vertical="center" wrapText="1"/>
    </xf>
    <xf numFmtId="0" fontId="32" fillId="0" borderId="0" xfId="16" applyNumberFormat="1" applyFont="1" applyAlignment="1">
      <alignment horizontal="justify" vertical="center" wrapText="1"/>
    </xf>
    <xf numFmtId="49" fontId="32" fillId="0" borderId="0" xfId="16" quotePrefix="1" applyNumberFormat="1" applyFont="1" applyAlignment="1">
      <alignment horizontal="justify" vertical="center" wrapText="1"/>
    </xf>
    <xf numFmtId="49" fontId="32" fillId="0" borderId="0" xfId="16" applyNumberFormat="1" applyFont="1" applyBorder="1" applyAlignment="1">
      <alignment horizontal="left" vertical="top"/>
    </xf>
    <xf numFmtId="49" fontId="32" fillId="0" borderId="0" xfId="16" applyNumberFormat="1" applyFont="1" applyBorder="1" applyAlignment="1">
      <alignment horizontal="justify" vertical="center" wrapText="1"/>
    </xf>
    <xf numFmtId="49" fontId="32" fillId="0" borderId="0" xfId="1" applyNumberFormat="1" applyFont="1" applyAlignment="1">
      <alignment horizontal="justify" vertical="center" wrapText="1"/>
    </xf>
    <xf numFmtId="49" fontId="26" fillId="0" borderId="0" xfId="1" applyNumberFormat="1" applyFont="1" applyAlignment="1">
      <alignment horizontal="justify" vertical="center" wrapText="1"/>
    </xf>
    <xf numFmtId="49" fontId="32" fillId="0" borderId="0" xfId="16" applyNumberFormat="1" applyFont="1" applyFill="1" applyBorder="1" applyAlignment="1">
      <alignment horizontal="left" vertical="top"/>
    </xf>
    <xf numFmtId="0" fontId="34" fillId="0" borderId="0" xfId="1" applyFont="1" applyAlignment="1">
      <alignment horizontal="justify" vertical="center" wrapText="1"/>
    </xf>
    <xf numFmtId="0" fontId="34" fillId="0" borderId="0" xfId="3" applyFont="1" applyAlignment="1">
      <alignment horizontal="justify" vertical="center" wrapText="1"/>
    </xf>
    <xf numFmtId="0" fontId="32" fillId="0" borderId="0" xfId="1" applyFont="1" applyAlignment="1">
      <alignment horizontal="left" wrapText="1"/>
    </xf>
    <xf numFmtId="0" fontId="0" fillId="0" borderId="0" xfId="0" applyFill="1" applyAlignment="1">
      <alignment vertical="top" wrapText="1"/>
    </xf>
    <xf numFmtId="0" fontId="0" fillId="0" borderId="4" xfId="0" applyFill="1" applyBorder="1" applyAlignment="1"/>
    <xf numFmtId="0" fontId="0" fillId="0" borderId="5" xfId="0" applyFill="1" applyBorder="1" applyAlignment="1"/>
    <xf numFmtId="0" fontId="0" fillId="0" borderId="6" xfId="0" applyFill="1" applyBorder="1" applyAlignment="1"/>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3" fillId="0" borderId="0" xfId="0" applyFont="1" applyFill="1" applyAlignment="1">
      <alignment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4" fontId="18" fillId="0" borderId="64" xfId="1" applyNumberFormat="1" applyFont="1" applyFill="1" applyBorder="1" applyAlignment="1">
      <alignment horizontal="right" wrapText="1"/>
    </xf>
    <xf numFmtId="4" fontId="18" fillId="0" borderId="65" xfId="1" applyNumberFormat="1" applyFont="1" applyFill="1" applyBorder="1" applyAlignment="1">
      <alignment horizontal="right" wrapText="1"/>
    </xf>
    <xf numFmtId="4" fontId="18" fillId="0" borderId="66" xfId="1" applyNumberFormat="1" applyFont="1" applyFill="1" applyBorder="1" applyAlignment="1">
      <alignment horizontal="right" wrapText="1"/>
    </xf>
    <xf numFmtId="4" fontId="18" fillId="0" borderId="67" xfId="1" applyNumberFormat="1" applyFont="1" applyFill="1" applyBorder="1" applyAlignment="1">
      <alignment horizontal="right" wrapText="1"/>
    </xf>
    <xf numFmtId="4" fontId="18" fillId="0" borderId="54" xfId="1" applyNumberFormat="1" applyFont="1" applyFill="1" applyBorder="1" applyAlignment="1">
      <alignment horizontal="right" wrapText="1"/>
    </xf>
    <xf numFmtId="4" fontId="18" fillId="0" borderId="55" xfId="1" applyNumberFormat="1" applyFont="1" applyFill="1" applyBorder="1" applyAlignment="1">
      <alignment horizontal="right" wrapText="1"/>
    </xf>
    <xf numFmtId="0" fontId="15" fillId="0" borderId="55" xfId="1" applyFont="1" applyBorder="1" applyAlignment="1">
      <alignment horizontal="right" wrapText="1"/>
    </xf>
    <xf numFmtId="0" fontId="16" fillId="0" borderId="17" xfId="1" applyFont="1" applyFill="1" applyBorder="1" applyAlignment="1">
      <alignment horizontal="left" vertical="top" wrapText="1"/>
    </xf>
    <xf numFmtId="4" fontId="18" fillId="0" borderId="29" xfId="1" applyNumberFormat="1" applyFont="1" applyFill="1" applyBorder="1" applyAlignment="1">
      <alignment horizontal="right" vertical="top"/>
    </xf>
    <xf numFmtId="0" fontId="15" fillId="0" borderId="29" xfId="1" applyFont="1" applyBorder="1" applyAlignment="1">
      <alignment horizontal="right" vertical="top"/>
    </xf>
    <xf numFmtId="0" fontId="15" fillId="0" borderId="37" xfId="1" applyFont="1" applyFill="1" applyBorder="1" applyAlignment="1">
      <alignment horizontal="left" vertical="center"/>
    </xf>
    <xf numFmtId="0" fontId="15" fillId="0" borderId="36" xfId="1" applyFont="1" applyBorder="1" applyAlignment="1"/>
    <xf numFmtId="4" fontId="18" fillId="0" borderId="5" xfId="1" applyNumberFormat="1" applyFont="1" applyFill="1" applyBorder="1" applyAlignment="1">
      <alignment horizontal="right" vertical="top"/>
    </xf>
    <xf numFmtId="0" fontId="15" fillId="0" borderId="5" xfId="1" applyFont="1" applyBorder="1" applyAlignment="1">
      <alignment horizontal="right" vertical="top"/>
    </xf>
  </cellXfs>
  <cellStyles count="17">
    <cellStyle name="Hiperveza" xfId="15" builtinId="8"/>
    <cellStyle name="Normal 10" xfId="7" xr:uid="{0ACAB420-6AB8-4108-978C-9D803ED48F53}"/>
    <cellStyle name="Normal 2" xfId="14" xr:uid="{00822454-0F61-49F7-B343-D03054BF008A}"/>
    <cellStyle name="Normal 2 11 2" xfId="3" xr:uid="{B95AD2DD-2F93-4C32-B868-754E4CAB603B}"/>
    <cellStyle name="Normal 3 2" xfId="12" xr:uid="{CF913CE9-47AE-40BE-9305-041C104B0B48}"/>
    <cellStyle name="Normal 63" xfId="9" xr:uid="{D26CFB9C-7F71-446B-B84A-556EC0F3E854}"/>
    <cellStyle name="Normal 8" xfId="2" xr:uid="{9FF393DF-4CA2-4C50-B442-B1A424A3B5AB}"/>
    <cellStyle name="Normalno" xfId="0" builtinId="0"/>
    <cellStyle name="Normalno 2" xfId="1" xr:uid="{8D598A1E-E872-4DB3-88F2-7AF74E2B3CC0}"/>
    <cellStyle name="Obično_JAKA I SLABA STRUJA" xfId="8" xr:uid="{380977E0-E6DD-4E5D-A3E2-0A38B3F19026}"/>
    <cellStyle name="Obično_JAKA I SLABA STRUJA 2" xfId="4" xr:uid="{C3C77D40-5497-4576-BF50-F8BC0D333133}"/>
    <cellStyle name="Obično_List1" xfId="11" xr:uid="{4CEDF59D-4BB4-4834-8588-63534F7BF7C1}"/>
    <cellStyle name="Obično_LURA - SIRELA TROŠKOVNIK  ELEKTRO" xfId="5" xr:uid="{DE2ED192-597B-491E-82F5-2B52E76F74A5}"/>
    <cellStyle name="Obično_LURA - SIRELA TROŠKOVNIK  ELEKTRO 2" xfId="6" xr:uid="{F5DF7689-4608-41E8-B1AA-C8EBB983E879}"/>
    <cellStyle name="Obično_LURA - SIRELA TROŠKOVNIK  ELEKTRO 3" xfId="13" xr:uid="{901E4BF9-00ED-4752-BFD1-E22C9DDBD4B0}"/>
    <cellStyle name="Obično_STAMBENI DIO" xfId="10" xr:uid="{47E07F91-6552-4352-A8CA-362EFC5B0949}"/>
    <cellStyle name="Stil 1" xfId="16" xr:uid="{431E5866-0C00-4D51-9DAA-AE0E1A92CF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xdr:row>
      <xdr:rowOff>133350</xdr:rowOff>
    </xdr:from>
    <xdr:ext cx="1828800" cy="885825"/>
    <xdr:pic>
      <xdr:nvPicPr>
        <xdr:cNvPr id="2" name="Picture 1" descr="slimel logo.bmp">
          <a:extLst>
            <a:ext uri="{FF2B5EF4-FFF2-40B4-BE49-F238E27FC236}">
              <a16:creationId xmlns:a16="http://schemas.microsoft.com/office/drawing/2014/main" id="{E376F27A-018C-4F7C-B818-4227002FA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57200"/>
          <a:ext cx="1828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405"/>
  <sheetViews>
    <sheetView tabSelected="1" view="pageLayout" topLeftCell="A242" zoomScaleNormal="98" workbookViewId="0">
      <selection activeCell="A260" sqref="A260:G260"/>
    </sheetView>
  </sheetViews>
  <sheetFormatPr defaultRowHeight="15" x14ac:dyDescent="0.25"/>
  <cols>
    <col min="1" max="1" width="8.42578125" style="2" customWidth="1"/>
    <col min="2" max="2" width="40.5703125" style="8" customWidth="1"/>
    <col min="3" max="3" width="8.28515625" style="4" customWidth="1"/>
    <col min="4" max="4" width="9.85546875" style="9" customWidth="1"/>
    <col min="5" max="5" width="10" style="6" customWidth="1"/>
    <col min="6" max="6" width="15.140625" style="6" customWidth="1"/>
    <col min="7" max="7" width="5.140625" style="1" customWidth="1"/>
    <col min="8" max="16384" width="9.140625" style="1"/>
  </cols>
  <sheetData>
    <row r="2" spans="2:4" x14ac:dyDescent="0.25">
      <c r="B2" s="3"/>
      <c r="D2" s="5"/>
    </row>
    <row r="3" spans="2:4" x14ac:dyDescent="0.25">
      <c r="B3" s="1"/>
      <c r="D3" s="7"/>
    </row>
    <row r="7" spans="2:4" ht="15.75" customHeight="1" x14ac:dyDescent="0.25"/>
    <row r="9" spans="2:4" x14ac:dyDescent="0.25">
      <c r="B9" s="3"/>
      <c r="D9" s="5"/>
    </row>
    <row r="10" spans="2:4" x14ac:dyDescent="0.25">
      <c r="B10" s="1"/>
      <c r="D10" s="7"/>
    </row>
    <row r="14" spans="2:4" ht="15.75" customHeight="1" x14ac:dyDescent="0.25"/>
    <row r="15" spans="2:4" ht="15.75" customHeight="1" x14ac:dyDescent="0.25"/>
    <row r="17" spans="2:4" x14ac:dyDescent="0.25">
      <c r="B17" s="3"/>
      <c r="D17" s="5"/>
    </row>
    <row r="21" spans="2:4" ht="15.75" customHeight="1" x14ac:dyDescent="0.25"/>
    <row r="23" spans="2:4" x14ac:dyDescent="0.25">
      <c r="B23" s="1"/>
      <c r="D23" s="7"/>
    </row>
    <row r="30" spans="2:4" ht="15.75" customHeight="1" x14ac:dyDescent="0.25"/>
    <row r="37" spans="2:4" ht="15.75" customHeight="1" x14ac:dyDescent="0.25"/>
    <row r="40" spans="2:4" x14ac:dyDescent="0.25">
      <c r="B40" s="10" t="s">
        <v>17</v>
      </c>
      <c r="C40" s="11" t="s">
        <v>135</v>
      </c>
      <c r="D40" s="3"/>
    </row>
    <row r="41" spans="2:4" x14ac:dyDescent="0.25">
      <c r="B41" s="10"/>
      <c r="C41" s="11" t="s">
        <v>136</v>
      </c>
      <c r="D41" s="3"/>
    </row>
    <row r="42" spans="2:4" x14ac:dyDescent="0.25">
      <c r="B42" s="12" t="s">
        <v>18</v>
      </c>
      <c r="C42" s="11" t="s">
        <v>137</v>
      </c>
      <c r="D42" s="3"/>
    </row>
    <row r="43" spans="2:4" x14ac:dyDescent="0.25">
      <c r="C43" s="12" t="s">
        <v>138</v>
      </c>
      <c r="D43" s="3"/>
    </row>
    <row r="44" spans="2:4" x14ac:dyDescent="0.25">
      <c r="B44" s="12" t="s">
        <v>19</v>
      </c>
      <c r="C44" s="11" t="s">
        <v>139</v>
      </c>
      <c r="D44" s="3"/>
    </row>
    <row r="45" spans="2:4" x14ac:dyDescent="0.25">
      <c r="B45" s="12"/>
      <c r="C45" s="13"/>
      <c r="D45" s="3"/>
    </row>
    <row r="46" spans="2:4" ht="18" x14ac:dyDescent="0.25">
      <c r="B46" s="14" t="s">
        <v>140</v>
      </c>
      <c r="C46" s="13"/>
      <c r="D46" s="3"/>
    </row>
    <row r="47" spans="2:4" ht="18" x14ac:dyDescent="0.25">
      <c r="B47" s="14" t="s">
        <v>141</v>
      </c>
      <c r="C47" s="13"/>
      <c r="D47" s="3"/>
    </row>
    <row r="48" spans="2:4" x14ac:dyDescent="0.25">
      <c r="B48" s="12"/>
      <c r="C48" s="13"/>
      <c r="D48" s="3"/>
    </row>
    <row r="49" spans="1:6" x14ac:dyDescent="0.25">
      <c r="B49" s="12" t="s">
        <v>20</v>
      </c>
      <c r="C49" s="11" t="s">
        <v>21</v>
      </c>
      <c r="D49" s="3"/>
    </row>
    <row r="50" spans="1:6" x14ac:dyDescent="0.25">
      <c r="B50" s="15"/>
      <c r="C50" s="12" t="s">
        <v>22</v>
      </c>
    </row>
    <row r="51" spans="1:6" x14ac:dyDescent="0.25">
      <c r="B51" s="12" t="s">
        <v>23</v>
      </c>
      <c r="C51" s="11" t="s">
        <v>24</v>
      </c>
      <c r="D51" s="3"/>
    </row>
    <row r="52" spans="1:6" x14ac:dyDescent="0.25">
      <c r="B52" s="12"/>
      <c r="C52" s="13"/>
      <c r="D52" s="3"/>
    </row>
    <row r="53" spans="1:6" x14ac:dyDescent="0.25">
      <c r="B53" s="12" t="s">
        <v>25</v>
      </c>
      <c r="C53" s="11" t="s">
        <v>26</v>
      </c>
      <c r="D53" s="3"/>
    </row>
    <row r="54" spans="1:6" ht="17.25" x14ac:dyDescent="0.25">
      <c r="B54" s="1" t="s">
        <v>27</v>
      </c>
      <c r="C54" s="16" t="s">
        <v>475</v>
      </c>
      <c r="D54" s="3"/>
    </row>
    <row r="55" spans="1:6" x14ac:dyDescent="0.25">
      <c r="B55" s="15"/>
      <c r="C55" s="13"/>
      <c r="D55" s="3"/>
    </row>
    <row r="56" spans="1:6" x14ac:dyDescent="0.25">
      <c r="B56" s="15"/>
      <c r="C56" s="13"/>
      <c r="D56" s="3"/>
    </row>
    <row r="57" spans="1:6" x14ac:dyDescent="0.25">
      <c r="B57" s="15"/>
      <c r="C57" s="13"/>
      <c r="D57" s="3"/>
    </row>
    <row r="58" spans="1:6" x14ac:dyDescent="0.25">
      <c r="B58" s="1"/>
      <c r="C58" s="13"/>
      <c r="D58" s="3"/>
    </row>
    <row r="59" spans="1:6" x14ac:dyDescent="0.25">
      <c r="B59" s="15"/>
      <c r="C59" s="13"/>
      <c r="D59" s="3"/>
    </row>
    <row r="60" spans="1:6" ht="18.75" x14ac:dyDescent="0.3">
      <c r="B60" s="17" t="s">
        <v>120</v>
      </c>
      <c r="C60" s="13"/>
      <c r="D60" s="3"/>
    </row>
    <row r="61" spans="1:6" x14ac:dyDescent="0.25">
      <c r="B61" s="15"/>
      <c r="C61" s="13"/>
      <c r="D61" s="3"/>
    </row>
    <row r="62" spans="1:6" x14ac:dyDescent="0.25">
      <c r="A62" s="2" t="s">
        <v>121</v>
      </c>
      <c r="B62" s="18" t="s">
        <v>125</v>
      </c>
      <c r="C62" s="13"/>
      <c r="D62" s="3"/>
    </row>
    <row r="63" spans="1:6" x14ac:dyDescent="0.25">
      <c r="B63" s="15"/>
      <c r="C63" s="13"/>
      <c r="D63" s="3"/>
    </row>
    <row r="64" spans="1:6" s="23" customFormat="1" x14ac:dyDescent="0.25">
      <c r="A64" s="19" t="s">
        <v>123</v>
      </c>
      <c r="B64" s="18" t="s">
        <v>122</v>
      </c>
      <c r="C64" s="20"/>
      <c r="D64" s="21"/>
      <c r="E64" s="22"/>
      <c r="F64" s="22"/>
    </row>
    <row r="65" spans="1:6" x14ac:dyDescent="0.25">
      <c r="B65" s="15"/>
      <c r="C65" s="13"/>
      <c r="D65" s="3"/>
    </row>
    <row r="66" spans="1:6" s="23" customFormat="1" ht="15.75" customHeight="1" x14ac:dyDescent="0.25">
      <c r="A66" s="19" t="s">
        <v>124</v>
      </c>
      <c r="B66" s="418" t="s">
        <v>142</v>
      </c>
      <c r="C66" s="418"/>
      <c r="D66" s="418"/>
      <c r="E66" s="418"/>
      <c r="F66" s="418"/>
    </row>
    <row r="67" spans="1:6" x14ac:dyDescent="0.25">
      <c r="B67" s="15"/>
      <c r="C67" s="13"/>
      <c r="D67" s="3"/>
    </row>
    <row r="68" spans="1:6" x14ac:dyDescent="0.25">
      <c r="B68" s="1"/>
      <c r="C68" s="13"/>
      <c r="D68" s="3"/>
    </row>
    <row r="69" spans="1:6" x14ac:dyDescent="0.25">
      <c r="B69" s="15"/>
      <c r="C69" s="13"/>
      <c r="D69" s="3"/>
    </row>
    <row r="70" spans="1:6" x14ac:dyDescent="0.25">
      <c r="B70" s="15"/>
      <c r="C70" s="13"/>
      <c r="D70" s="3"/>
    </row>
    <row r="71" spans="1:6" x14ac:dyDescent="0.25">
      <c r="B71" s="15"/>
      <c r="C71" s="13"/>
      <c r="D71" s="3"/>
    </row>
    <row r="72" spans="1:6" x14ac:dyDescent="0.25">
      <c r="B72" s="1"/>
      <c r="C72" s="13"/>
      <c r="D72" s="3"/>
    </row>
    <row r="73" spans="1:6" x14ac:dyDescent="0.25">
      <c r="B73" s="15"/>
      <c r="C73" s="13"/>
      <c r="D73" s="3"/>
    </row>
    <row r="74" spans="1:6" x14ac:dyDescent="0.25">
      <c r="B74" s="15"/>
      <c r="C74" s="13"/>
      <c r="D74" s="3"/>
    </row>
    <row r="75" spans="1:6" x14ac:dyDescent="0.25">
      <c r="B75" s="15"/>
      <c r="C75" s="13"/>
      <c r="D75" s="3"/>
    </row>
    <row r="76" spans="1:6" x14ac:dyDescent="0.25">
      <c r="B76" s="15"/>
      <c r="C76" s="13"/>
      <c r="D76" s="3"/>
    </row>
    <row r="77" spans="1:6" x14ac:dyDescent="0.25">
      <c r="B77" s="15"/>
      <c r="C77" s="13"/>
      <c r="D77" s="3"/>
    </row>
    <row r="78" spans="1:6" x14ac:dyDescent="0.25">
      <c r="B78" s="15"/>
      <c r="C78" s="13"/>
      <c r="D78" s="3"/>
    </row>
    <row r="79" spans="1:6" x14ac:dyDescent="0.25">
      <c r="B79" s="1"/>
      <c r="C79" s="13"/>
      <c r="D79" s="3"/>
    </row>
    <row r="80" spans="1:6" x14ac:dyDescent="0.25">
      <c r="B80" s="15"/>
      <c r="C80" s="13"/>
      <c r="D80" s="3"/>
    </row>
    <row r="81" spans="2:4" x14ac:dyDescent="0.25">
      <c r="B81" s="15"/>
      <c r="C81" s="13"/>
      <c r="D81" s="3"/>
    </row>
    <row r="82" spans="2:4" x14ac:dyDescent="0.25">
      <c r="B82" s="15"/>
      <c r="C82" s="13"/>
      <c r="D82" s="3"/>
    </row>
    <row r="83" spans="2:4" x14ac:dyDescent="0.25">
      <c r="B83" s="15"/>
      <c r="C83" s="13"/>
      <c r="D83" s="3"/>
    </row>
    <row r="84" spans="2:4" x14ac:dyDescent="0.25">
      <c r="B84" s="15"/>
      <c r="C84" s="13"/>
      <c r="D84" s="3"/>
    </row>
    <row r="85" spans="2:4" x14ac:dyDescent="0.25">
      <c r="B85" s="15"/>
      <c r="C85" s="13"/>
      <c r="D85" s="3"/>
    </row>
    <row r="86" spans="2:4" x14ac:dyDescent="0.25">
      <c r="B86" s="1"/>
      <c r="C86" s="13"/>
      <c r="D86" s="3"/>
    </row>
    <row r="87" spans="2:4" x14ac:dyDescent="0.25">
      <c r="B87" s="15"/>
      <c r="C87" s="13"/>
      <c r="D87" s="3"/>
    </row>
    <row r="88" spans="2:4" x14ac:dyDescent="0.25">
      <c r="B88" s="15"/>
      <c r="C88" s="13"/>
      <c r="D88" s="3"/>
    </row>
    <row r="89" spans="2:4" x14ac:dyDescent="0.25">
      <c r="B89" s="15"/>
      <c r="C89" s="13"/>
      <c r="D89" s="3"/>
    </row>
    <row r="90" spans="2:4" x14ac:dyDescent="0.25">
      <c r="B90" s="15"/>
      <c r="C90" s="13"/>
      <c r="D90" s="3"/>
    </row>
    <row r="91" spans="2:4" x14ac:dyDescent="0.25">
      <c r="B91" s="15"/>
      <c r="C91" s="13"/>
      <c r="D91" s="3"/>
    </row>
    <row r="92" spans="2:4" x14ac:dyDescent="0.25">
      <c r="B92" s="15"/>
      <c r="C92" s="13"/>
      <c r="D92" s="3"/>
    </row>
    <row r="93" spans="2:4" x14ac:dyDescent="0.25">
      <c r="B93" s="15"/>
      <c r="C93" s="13"/>
      <c r="D93" s="3"/>
    </row>
    <row r="94" spans="2:4" x14ac:dyDescent="0.25">
      <c r="B94" s="15"/>
      <c r="C94" s="13"/>
      <c r="D94" s="3"/>
    </row>
    <row r="95" spans="2:4" x14ac:dyDescent="0.25">
      <c r="B95" s="1"/>
      <c r="C95" s="13"/>
      <c r="D95" s="3"/>
    </row>
    <row r="96" spans="2:4" x14ac:dyDescent="0.25">
      <c r="B96" s="15"/>
      <c r="C96" s="13"/>
      <c r="D96" s="3"/>
    </row>
    <row r="97" spans="2:4" x14ac:dyDescent="0.25">
      <c r="B97" s="15"/>
      <c r="C97" s="13"/>
      <c r="D97" s="3"/>
    </row>
    <row r="98" spans="2:4" x14ac:dyDescent="0.25">
      <c r="B98" s="15"/>
      <c r="C98" s="13"/>
      <c r="D98" s="3"/>
    </row>
    <row r="99" spans="2:4" x14ac:dyDescent="0.25">
      <c r="B99" s="15"/>
      <c r="C99" s="13"/>
      <c r="D99" s="3"/>
    </row>
    <row r="100" spans="2:4" x14ac:dyDescent="0.25">
      <c r="B100" s="15"/>
      <c r="C100" s="13"/>
      <c r="D100" s="3"/>
    </row>
    <row r="101" spans="2:4" x14ac:dyDescent="0.25">
      <c r="B101" s="15"/>
      <c r="C101" s="13"/>
      <c r="D101" s="3"/>
    </row>
    <row r="102" spans="2:4" x14ac:dyDescent="0.25">
      <c r="B102" s="1"/>
      <c r="C102" s="13"/>
      <c r="D102" s="3"/>
    </row>
    <row r="103" spans="2:4" x14ac:dyDescent="0.25">
      <c r="B103" s="15"/>
      <c r="C103" s="13"/>
      <c r="D103" s="3"/>
    </row>
    <row r="104" spans="2:4" x14ac:dyDescent="0.25">
      <c r="B104" s="15"/>
      <c r="C104" s="13"/>
      <c r="D104" s="3"/>
    </row>
    <row r="105" spans="2:4" x14ac:dyDescent="0.25">
      <c r="B105" s="15"/>
      <c r="C105" s="13"/>
      <c r="D105" s="3"/>
    </row>
    <row r="106" spans="2:4" x14ac:dyDescent="0.25">
      <c r="B106" s="15"/>
      <c r="C106" s="13"/>
      <c r="D106" s="3"/>
    </row>
    <row r="107" spans="2:4" x14ac:dyDescent="0.25">
      <c r="B107" s="15"/>
      <c r="C107" s="13"/>
      <c r="D107" s="3"/>
    </row>
    <row r="108" spans="2:4" x14ac:dyDescent="0.25">
      <c r="B108" s="15"/>
      <c r="C108" s="13"/>
      <c r="D108" s="3"/>
    </row>
    <row r="109" spans="2:4" x14ac:dyDescent="0.25">
      <c r="B109" s="15"/>
      <c r="C109" s="13"/>
      <c r="D109" s="3"/>
    </row>
    <row r="110" spans="2:4" x14ac:dyDescent="0.25">
      <c r="B110" s="15"/>
      <c r="C110" s="13"/>
      <c r="D110" s="3"/>
    </row>
    <row r="111" spans="2:4" x14ac:dyDescent="0.25">
      <c r="B111" s="1"/>
      <c r="C111" s="13"/>
      <c r="D111" s="3"/>
    </row>
    <row r="112" spans="2:4" x14ac:dyDescent="0.25">
      <c r="B112" s="15"/>
      <c r="C112" s="13"/>
      <c r="D112" s="3"/>
    </row>
    <row r="113" spans="1:6" x14ac:dyDescent="0.25">
      <c r="B113" s="15"/>
      <c r="C113" s="13"/>
      <c r="D113" s="3"/>
    </row>
    <row r="114" spans="1:6" x14ac:dyDescent="0.25">
      <c r="B114" s="15"/>
      <c r="C114" s="13"/>
      <c r="D114" s="3"/>
    </row>
    <row r="115" spans="1:6" x14ac:dyDescent="0.25">
      <c r="B115" s="15"/>
      <c r="C115" s="13"/>
      <c r="D115" s="3"/>
    </row>
    <row r="116" spans="1:6" x14ac:dyDescent="0.25">
      <c r="A116" s="419" t="s">
        <v>125</v>
      </c>
      <c r="B116" s="420"/>
      <c r="C116" s="420"/>
      <c r="D116" s="420"/>
      <c r="E116" s="420"/>
      <c r="F116" s="421"/>
    </row>
    <row r="117" spans="1:6" x14ac:dyDescent="0.25">
      <c r="A117" s="24"/>
      <c r="B117" s="25"/>
      <c r="C117" s="26"/>
      <c r="D117" s="27"/>
      <c r="E117" s="28"/>
      <c r="F117" s="28"/>
    </row>
    <row r="118" spans="1:6" ht="17.25" customHeight="1" x14ac:dyDescent="0.25">
      <c r="A118" s="24" t="s">
        <v>15</v>
      </c>
      <c r="B118" s="415" t="s">
        <v>143</v>
      </c>
      <c r="C118" s="416"/>
      <c r="D118" s="416"/>
      <c r="E118" s="417"/>
      <c r="F118" s="28">
        <f>F404</f>
        <v>0</v>
      </c>
    </row>
    <row r="119" spans="1:6" x14ac:dyDescent="0.25">
      <c r="A119" s="24"/>
      <c r="B119" s="412"/>
      <c r="C119" s="413"/>
      <c r="D119" s="413"/>
      <c r="E119" s="414"/>
      <c r="F119" s="28"/>
    </row>
    <row r="120" spans="1:6" ht="19.5" customHeight="1" x14ac:dyDescent="0.25">
      <c r="A120" s="24" t="s">
        <v>16</v>
      </c>
      <c r="B120" s="415" t="s">
        <v>144</v>
      </c>
      <c r="C120" s="416"/>
      <c r="D120" s="416"/>
      <c r="E120" s="417"/>
      <c r="F120" s="28">
        <f>NNI!E154</f>
        <v>0</v>
      </c>
    </row>
    <row r="121" spans="1:6" x14ac:dyDescent="0.25">
      <c r="A121" s="24"/>
      <c r="B121" s="412"/>
      <c r="C121" s="413"/>
      <c r="D121" s="413"/>
      <c r="E121" s="414"/>
      <c r="F121" s="28"/>
    </row>
    <row r="122" spans="1:6" x14ac:dyDescent="0.25">
      <c r="A122" s="24"/>
      <c r="B122" s="412" t="s">
        <v>126</v>
      </c>
      <c r="C122" s="413"/>
      <c r="D122" s="413"/>
      <c r="E122" s="414"/>
      <c r="F122" s="28">
        <f>SUM(F118:F121)</f>
        <v>0</v>
      </c>
    </row>
    <row r="123" spans="1:6" x14ac:dyDescent="0.25">
      <c r="A123" s="24"/>
      <c r="B123" s="412" t="s">
        <v>127</v>
      </c>
      <c r="C123" s="413"/>
      <c r="D123" s="413"/>
      <c r="E123" s="414"/>
      <c r="F123" s="28">
        <f>F122*0.25</f>
        <v>0</v>
      </c>
    </row>
    <row r="124" spans="1:6" x14ac:dyDescent="0.25">
      <c r="A124" s="24"/>
      <c r="B124" s="415" t="s">
        <v>128</v>
      </c>
      <c r="C124" s="416"/>
      <c r="D124" s="416"/>
      <c r="E124" s="417"/>
      <c r="F124" s="28">
        <f>SUM(F122:F123)</f>
        <v>0</v>
      </c>
    </row>
    <row r="125" spans="1:6" x14ac:dyDescent="0.25">
      <c r="B125" s="1"/>
      <c r="C125" s="13"/>
      <c r="D125" s="3"/>
    </row>
    <row r="126" spans="1:6" x14ac:dyDescent="0.25">
      <c r="B126" s="15"/>
      <c r="C126" s="13"/>
      <c r="D126" s="3"/>
    </row>
    <row r="127" spans="1:6" x14ac:dyDescent="0.25">
      <c r="B127" s="15"/>
      <c r="C127" s="13"/>
      <c r="D127" s="3"/>
    </row>
    <row r="128" spans="1:6" x14ac:dyDescent="0.25">
      <c r="B128" s="1"/>
      <c r="C128" s="13"/>
      <c r="D128" s="3"/>
    </row>
    <row r="129" spans="2:4" x14ac:dyDescent="0.25">
      <c r="B129" s="15"/>
      <c r="C129" s="13"/>
      <c r="D129" s="3"/>
    </row>
    <row r="130" spans="2:4" x14ac:dyDescent="0.25">
      <c r="B130" s="15"/>
      <c r="C130" s="13"/>
      <c r="D130" s="3"/>
    </row>
    <row r="131" spans="2:4" x14ac:dyDescent="0.25">
      <c r="B131" s="15"/>
      <c r="C131" s="13"/>
      <c r="D131" s="3"/>
    </row>
    <row r="132" spans="2:4" x14ac:dyDescent="0.25">
      <c r="B132" s="1"/>
      <c r="C132" s="13"/>
      <c r="D132" s="3"/>
    </row>
    <row r="133" spans="2:4" x14ac:dyDescent="0.25">
      <c r="B133" s="1"/>
      <c r="C133" s="13"/>
      <c r="D133" s="3"/>
    </row>
    <row r="134" spans="2:4" x14ac:dyDescent="0.25">
      <c r="B134" s="15"/>
      <c r="C134" s="13"/>
      <c r="D134" s="3"/>
    </row>
    <row r="135" spans="2:4" x14ac:dyDescent="0.25">
      <c r="B135" s="15"/>
      <c r="C135" s="13"/>
      <c r="D135" s="3"/>
    </row>
    <row r="136" spans="2:4" x14ac:dyDescent="0.25">
      <c r="B136" s="15"/>
      <c r="C136" s="13"/>
      <c r="D136" s="3"/>
    </row>
    <row r="137" spans="2:4" x14ac:dyDescent="0.25">
      <c r="B137" s="1"/>
      <c r="C137" s="13"/>
      <c r="D137" s="3"/>
    </row>
    <row r="138" spans="2:4" x14ac:dyDescent="0.25">
      <c r="B138" s="1"/>
      <c r="C138" s="13"/>
      <c r="D138" s="3"/>
    </row>
    <row r="139" spans="2:4" x14ac:dyDescent="0.25">
      <c r="B139" s="15"/>
      <c r="C139" s="13"/>
      <c r="D139" s="3"/>
    </row>
    <row r="140" spans="2:4" x14ac:dyDescent="0.25">
      <c r="B140" s="15"/>
      <c r="C140" s="13"/>
      <c r="D140" s="3"/>
    </row>
    <row r="141" spans="2:4" x14ac:dyDescent="0.25">
      <c r="B141" s="15"/>
      <c r="C141" s="13"/>
      <c r="D141" s="3"/>
    </row>
    <row r="142" spans="2:4" x14ac:dyDescent="0.25">
      <c r="B142" s="1"/>
      <c r="C142" s="13"/>
      <c r="D142" s="3"/>
    </row>
    <row r="143" spans="2:4" x14ac:dyDescent="0.25">
      <c r="B143" s="15"/>
      <c r="C143" s="13"/>
      <c r="D143" s="3"/>
    </row>
    <row r="144" spans="2:4" x14ac:dyDescent="0.25">
      <c r="B144" s="15"/>
      <c r="C144" s="13"/>
      <c r="D144" s="3"/>
    </row>
    <row r="145" spans="1:7" x14ac:dyDescent="0.25">
      <c r="B145" s="15"/>
      <c r="C145" s="13"/>
      <c r="D145" s="3"/>
    </row>
    <row r="146" spans="1:7" x14ac:dyDescent="0.25">
      <c r="B146" s="1"/>
      <c r="C146" s="13"/>
      <c r="D146" s="3"/>
    </row>
    <row r="147" spans="1:7" x14ac:dyDescent="0.25">
      <c r="A147" s="411" t="s">
        <v>28</v>
      </c>
      <c r="B147" s="411"/>
      <c r="C147" s="411"/>
      <c r="D147" s="411"/>
      <c r="E147" s="411"/>
      <c r="F147" s="411"/>
      <c r="G147" s="411"/>
    </row>
    <row r="148" spans="1:7" x14ac:dyDescent="0.25">
      <c r="A148" s="411" t="s">
        <v>29</v>
      </c>
      <c r="B148" s="411"/>
      <c r="C148" s="411"/>
      <c r="D148" s="411"/>
      <c r="E148" s="411"/>
      <c r="F148" s="411"/>
      <c r="G148" s="411"/>
    </row>
    <row r="149" spans="1:7" ht="66.75" customHeight="1" x14ac:dyDescent="0.25">
      <c r="A149" s="411" t="s">
        <v>30</v>
      </c>
      <c r="B149" s="411"/>
      <c r="C149" s="411"/>
      <c r="D149" s="411"/>
      <c r="E149" s="411"/>
      <c r="F149" s="411"/>
      <c r="G149" s="411"/>
    </row>
    <row r="150" spans="1:7" ht="66" customHeight="1" x14ac:dyDescent="0.25">
      <c r="A150" s="411" t="s">
        <v>31</v>
      </c>
      <c r="B150" s="411"/>
      <c r="C150" s="411"/>
      <c r="D150" s="411"/>
      <c r="E150" s="411"/>
      <c r="F150" s="411"/>
      <c r="G150" s="411"/>
    </row>
    <row r="151" spans="1:7" ht="34.5" customHeight="1" x14ac:dyDescent="0.25">
      <c r="A151" s="411" t="s">
        <v>32</v>
      </c>
      <c r="B151" s="411"/>
      <c r="C151" s="411"/>
      <c r="D151" s="411"/>
      <c r="E151" s="411"/>
      <c r="F151" s="411"/>
      <c r="G151" s="411"/>
    </row>
    <row r="152" spans="1:7" ht="51" customHeight="1" x14ac:dyDescent="0.25">
      <c r="A152" s="411" t="s">
        <v>33</v>
      </c>
      <c r="B152" s="411"/>
      <c r="C152" s="411"/>
      <c r="D152" s="411"/>
      <c r="E152" s="411"/>
      <c r="F152" s="411"/>
      <c r="G152" s="411"/>
    </row>
    <row r="153" spans="1:7" ht="33.75" customHeight="1" x14ac:dyDescent="0.25">
      <c r="A153" s="411" t="s">
        <v>34</v>
      </c>
      <c r="B153" s="411"/>
      <c r="C153" s="411"/>
      <c r="D153" s="411"/>
      <c r="E153" s="411"/>
      <c r="F153" s="411"/>
      <c r="G153" s="411"/>
    </row>
    <row r="154" spans="1:7" ht="30.75" customHeight="1" x14ac:dyDescent="0.25">
      <c r="A154" s="411" t="s">
        <v>35</v>
      </c>
      <c r="B154" s="411"/>
      <c r="C154" s="411"/>
      <c r="D154" s="411"/>
      <c r="E154" s="411"/>
      <c r="F154" s="411"/>
      <c r="G154" s="411"/>
    </row>
    <row r="155" spans="1:7" ht="78" customHeight="1" x14ac:dyDescent="0.25">
      <c r="A155" s="411" t="s">
        <v>36</v>
      </c>
      <c r="B155" s="411"/>
      <c r="C155" s="411"/>
      <c r="D155" s="411"/>
      <c r="E155" s="411"/>
      <c r="F155" s="411"/>
      <c r="G155" s="411"/>
    </row>
    <row r="156" spans="1:7" ht="47.25" customHeight="1" x14ac:dyDescent="0.25">
      <c r="A156" s="411" t="s">
        <v>37</v>
      </c>
      <c r="B156" s="411"/>
      <c r="C156" s="411"/>
      <c r="D156" s="411"/>
      <c r="E156" s="411"/>
      <c r="F156" s="411"/>
      <c r="G156" s="411"/>
    </row>
    <row r="157" spans="1:7" ht="17.25" customHeight="1" x14ac:dyDescent="0.25">
      <c r="A157" s="411" t="s">
        <v>38</v>
      </c>
      <c r="B157" s="411"/>
      <c r="C157" s="411"/>
      <c r="D157" s="411"/>
      <c r="E157" s="411"/>
      <c r="F157" s="411"/>
      <c r="G157" s="411"/>
    </row>
    <row r="158" spans="1:7" x14ac:dyDescent="0.25">
      <c r="A158" s="411" t="s">
        <v>39</v>
      </c>
      <c r="B158" s="411"/>
      <c r="C158" s="411"/>
      <c r="D158" s="411"/>
      <c r="E158" s="411"/>
      <c r="F158" s="411"/>
      <c r="G158" s="411"/>
    </row>
    <row r="159" spans="1:7" ht="14.25" customHeight="1" x14ac:dyDescent="0.25">
      <c r="A159" s="411" t="s">
        <v>40</v>
      </c>
      <c r="B159" s="411"/>
      <c r="C159" s="411"/>
      <c r="D159" s="411"/>
      <c r="E159" s="411"/>
      <c r="F159" s="411"/>
      <c r="G159" s="411"/>
    </row>
    <row r="160" spans="1:7" x14ac:dyDescent="0.25">
      <c r="A160" s="411" t="s">
        <v>41</v>
      </c>
      <c r="B160" s="411"/>
      <c r="C160" s="411"/>
      <c r="D160" s="411"/>
      <c r="E160" s="411"/>
      <c r="F160" s="411"/>
      <c r="G160" s="411"/>
    </row>
    <row r="161" spans="1:7" ht="53.25" customHeight="1" x14ac:dyDescent="0.25">
      <c r="A161" s="411" t="s">
        <v>42</v>
      </c>
      <c r="B161" s="411"/>
      <c r="C161" s="411"/>
      <c r="D161" s="411"/>
      <c r="E161" s="411"/>
      <c r="F161" s="411"/>
      <c r="G161" s="411"/>
    </row>
    <row r="162" spans="1:7" x14ac:dyDescent="0.25">
      <c r="A162" s="411"/>
      <c r="B162" s="411"/>
      <c r="C162" s="411"/>
      <c r="D162" s="411"/>
      <c r="E162" s="411"/>
      <c r="F162" s="411"/>
      <c r="G162" s="411"/>
    </row>
    <row r="163" spans="1:7" x14ac:dyDescent="0.25">
      <c r="A163" s="411"/>
      <c r="B163" s="411"/>
      <c r="C163" s="411"/>
      <c r="D163" s="411"/>
      <c r="E163" s="411"/>
      <c r="F163" s="411"/>
      <c r="G163" s="411"/>
    </row>
    <row r="164" spans="1:7" x14ac:dyDescent="0.25">
      <c r="A164" s="411" t="s">
        <v>43</v>
      </c>
      <c r="B164" s="411"/>
      <c r="C164" s="411"/>
      <c r="D164" s="411"/>
      <c r="E164" s="411"/>
      <c r="F164" s="411"/>
      <c r="G164" s="411"/>
    </row>
    <row r="165" spans="1:7" x14ac:dyDescent="0.25">
      <c r="A165" s="411"/>
      <c r="B165" s="411"/>
      <c r="C165" s="411"/>
      <c r="D165" s="411"/>
      <c r="E165" s="411"/>
      <c r="F165" s="411"/>
      <c r="G165" s="411"/>
    </row>
    <row r="166" spans="1:7" x14ac:dyDescent="0.25">
      <c r="A166" s="411" t="s">
        <v>29</v>
      </c>
      <c r="B166" s="411"/>
      <c r="C166" s="411"/>
      <c r="D166" s="411"/>
      <c r="E166" s="411"/>
      <c r="F166" s="411"/>
      <c r="G166" s="411"/>
    </row>
    <row r="167" spans="1:7" ht="20.25" customHeight="1" x14ac:dyDescent="0.25">
      <c r="A167" s="411" t="s">
        <v>44</v>
      </c>
      <c r="B167" s="411"/>
      <c r="C167" s="411"/>
      <c r="D167" s="411"/>
      <c r="E167" s="411"/>
      <c r="F167" s="411"/>
      <c r="G167" s="411"/>
    </row>
    <row r="168" spans="1:7" ht="33.75" customHeight="1" x14ac:dyDescent="0.25">
      <c r="A168" s="411" t="s">
        <v>45</v>
      </c>
      <c r="B168" s="411"/>
      <c r="C168" s="411"/>
      <c r="D168" s="411"/>
      <c r="E168" s="411"/>
      <c r="F168" s="411"/>
      <c r="G168" s="411"/>
    </row>
    <row r="169" spans="1:7" x14ac:dyDescent="0.25">
      <c r="A169" s="411" t="s">
        <v>46</v>
      </c>
      <c r="B169" s="411"/>
      <c r="C169" s="411"/>
      <c r="D169" s="411"/>
      <c r="E169" s="411"/>
      <c r="F169" s="411"/>
      <c r="G169" s="411"/>
    </row>
    <row r="170" spans="1:7" ht="60.75" customHeight="1" x14ac:dyDescent="0.25">
      <c r="A170" s="411" t="s">
        <v>47</v>
      </c>
      <c r="B170" s="411"/>
      <c r="C170" s="411"/>
      <c r="D170" s="411"/>
      <c r="E170" s="411"/>
      <c r="F170" s="411"/>
      <c r="G170" s="411"/>
    </row>
    <row r="171" spans="1:7" ht="33" customHeight="1" x14ac:dyDescent="0.25">
      <c r="A171" s="411" t="s">
        <v>48</v>
      </c>
      <c r="B171" s="411"/>
      <c r="C171" s="411"/>
      <c r="D171" s="411"/>
      <c r="E171" s="411"/>
      <c r="F171" s="411"/>
      <c r="G171" s="411"/>
    </row>
    <row r="172" spans="1:7" ht="48.75" customHeight="1" x14ac:dyDescent="0.25">
      <c r="A172" s="411" t="s">
        <v>49</v>
      </c>
      <c r="B172" s="411"/>
      <c r="C172" s="411"/>
      <c r="D172" s="411"/>
      <c r="E172" s="411"/>
      <c r="F172" s="411"/>
      <c r="G172" s="411"/>
    </row>
    <row r="173" spans="1:7" ht="32.25" customHeight="1" x14ac:dyDescent="0.25">
      <c r="A173" s="411" t="s">
        <v>476</v>
      </c>
      <c r="B173" s="411"/>
      <c r="C173" s="411"/>
      <c r="D173" s="411"/>
      <c r="E173" s="411"/>
      <c r="F173" s="411"/>
      <c r="G173" s="411"/>
    </row>
    <row r="174" spans="1:7" x14ac:dyDescent="0.25">
      <c r="A174" s="411" t="s">
        <v>50</v>
      </c>
      <c r="B174" s="411"/>
      <c r="C174" s="411"/>
      <c r="D174" s="411"/>
      <c r="E174" s="411"/>
      <c r="F174" s="411"/>
      <c r="G174" s="411"/>
    </row>
    <row r="175" spans="1:7" x14ac:dyDescent="0.25">
      <c r="A175" s="411" t="s">
        <v>51</v>
      </c>
      <c r="B175" s="411"/>
      <c r="C175" s="411"/>
      <c r="D175" s="411"/>
      <c r="E175" s="411"/>
      <c r="F175" s="411"/>
      <c r="G175" s="411"/>
    </row>
    <row r="176" spans="1:7" x14ac:dyDescent="0.25">
      <c r="A176" s="411" t="s">
        <v>52</v>
      </c>
      <c r="B176" s="411"/>
      <c r="C176" s="411"/>
      <c r="D176" s="411"/>
      <c r="E176" s="411"/>
      <c r="F176" s="411"/>
      <c r="G176" s="411"/>
    </row>
    <row r="177" spans="1:7" x14ac:dyDescent="0.25">
      <c r="A177" s="411" t="s">
        <v>53</v>
      </c>
      <c r="B177" s="411"/>
      <c r="C177" s="411"/>
      <c r="D177" s="411"/>
      <c r="E177" s="411"/>
      <c r="F177" s="411"/>
      <c r="G177" s="411"/>
    </row>
    <row r="178" spans="1:7" x14ac:dyDescent="0.25">
      <c r="A178" s="411" t="s">
        <v>54</v>
      </c>
      <c r="B178" s="411"/>
      <c r="C178" s="411"/>
      <c r="D178" s="411"/>
      <c r="E178" s="411"/>
      <c r="F178" s="411"/>
      <c r="G178" s="411"/>
    </row>
    <row r="179" spans="1:7" x14ac:dyDescent="0.25">
      <c r="A179" s="411"/>
      <c r="B179" s="411"/>
      <c r="C179" s="411"/>
      <c r="D179" s="411"/>
      <c r="E179" s="411"/>
      <c r="F179" s="411"/>
      <c r="G179" s="411"/>
    </row>
    <row r="180" spans="1:7" x14ac:dyDescent="0.25">
      <c r="A180" s="411"/>
      <c r="B180" s="411"/>
      <c r="C180" s="411"/>
      <c r="D180" s="411"/>
      <c r="E180" s="411"/>
      <c r="F180" s="411"/>
      <c r="G180" s="411"/>
    </row>
    <row r="181" spans="1:7" x14ac:dyDescent="0.25">
      <c r="A181" s="411" t="s">
        <v>55</v>
      </c>
      <c r="B181" s="411"/>
      <c r="C181" s="411"/>
      <c r="D181" s="411"/>
      <c r="E181" s="411"/>
      <c r="F181" s="411"/>
      <c r="G181" s="411"/>
    </row>
    <row r="182" spans="1:7" x14ac:dyDescent="0.25">
      <c r="A182" s="411" t="s">
        <v>29</v>
      </c>
      <c r="B182" s="411"/>
      <c r="C182" s="411"/>
      <c r="D182" s="411"/>
      <c r="E182" s="411"/>
      <c r="F182" s="411"/>
      <c r="G182" s="411"/>
    </row>
    <row r="183" spans="1:7" ht="96.75" customHeight="1" x14ac:dyDescent="0.25">
      <c r="A183" s="411" t="s">
        <v>56</v>
      </c>
      <c r="B183" s="411"/>
      <c r="C183" s="411"/>
      <c r="D183" s="411"/>
      <c r="E183" s="411"/>
      <c r="F183" s="411"/>
      <c r="G183" s="411"/>
    </row>
    <row r="184" spans="1:7" ht="187.5" customHeight="1" x14ac:dyDescent="0.25">
      <c r="A184" s="411" t="s">
        <v>57</v>
      </c>
      <c r="B184" s="411"/>
      <c r="C184" s="411"/>
      <c r="D184" s="411"/>
      <c r="E184" s="411"/>
      <c r="F184" s="411"/>
      <c r="G184" s="411"/>
    </row>
    <row r="185" spans="1:7" x14ac:dyDescent="0.25">
      <c r="A185" s="411" t="s">
        <v>58</v>
      </c>
      <c r="B185" s="411"/>
      <c r="C185" s="411"/>
      <c r="D185" s="411"/>
      <c r="E185" s="411"/>
      <c r="F185" s="411"/>
      <c r="G185" s="411"/>
    </row>
    <row r="186" spans="1:7" x14ac:dyDescent="0.25">
      <c r="A186" s="411" t="s">
        <v>59</v>
      </c>
      <c r="B186" s="411"/>
      <c r="C186" s="411"/>
      <c r="D186" s="411"/>
      <c r="E186" s="411"/>
      <c r="F186" s="411"/>
      <c r="G186" s="411"/>
    </row>
    <row r="187" spans="1:7" x14ac:dyDescent="0.25">
      <c r="A187" s="411" t="s">
        <v>60</v>
      </c>
      <c r="B187" s="411"/>
      <c r="C187" s="411"/>
      <c r="D187" s="411"/>
      <c r="E187" s="411"/>
      <c r="F187" s="411"/>
      <c r="G187" s="411"/>
    </row>
    <row r="188" spans="1:7" x14ac:dyDescent="0.25">
      <c r="A188" s="411" t="s">
        <v>61</v>
      </c>
      <c r="B188" s="411"/>
      <c r="C188" s="411"/>
      <c r="D188" s="411"/>
      <c r="E188" s="411"/>
      <c r="F188" s="411"/>
      <c r="G188" s="411"/>
    </row>
    <row r="189" spans="1:7" x14ac:dyDescent="0.25">
      <c r="A189" s="411" t="s">
        <v>62</v>
      </c>
      <c r="B189" s="411"/>
      <c r="C189" s="411"/>
      <c r="D189" s="411"/>
      <c r="E189" s="411"/>
      <c r="F189" s="411"/>
      <c r="G189" s="411"/>
    </row>
    <row r="190" spans="1:7" x14ac:dyDescent="0.25">
      <c r="A190" s="411" t="s">
        <v>63</v>
      </c>
      <c r="B190" s="411"/>
      <c r="C190" s="411"/>
      <c r="D190" s="411"/>
      <c r="E190" s="411"/>
      <c r="F190" s="411"/>
      <c r="G190" s="411"/>
    </row>
    <row r="191" spans="1:7" x14ac:dyDescent="0.25">
      <c r="A191" s="411" t="s">
        <v>64</v>
      </c>
      <c r="B191" s="411"/>
      <c r="C191" s="411"/>
      <c r="D191" s="411"/>
      <c r="E191" s="411"/>
      <c r="F191" s="411"/>
      <c r="G191" s="411"/>
    </row>
    <row r="192" spans="1:7" x14ac:dyDescent="0.25">
      <c r="A192" s="411" t="s">
        <v>65</v>
      </c>
      <c r="B192" s="411"/>
      <c r="C192" s="411"/>
      <c r="D192" s="411"/>
      <c r="E192" s="411"/>
      <c r="F192" s="411"/>
      <c r="G192" s="411"/>
    </row>
    <row r="193" spans="1:7" x14ac:dyDescent="0.25">
      <c r="A193" s="411" t="s">
        <v>66</v>
      </c>
      <c r="B193" s="411"/>
      <c r="C193" s="411"/>
      <c r="D193" s="411"/>
      <c r="E193" s="411"/>
      <c r="F193" s="411"/>
      <c r="G193" s="411"/>
    </row>
    <row r="194" spans="1:7" x14ac:dyDescent="0.25">
      <c r="A194" s="411" t="s">
        <v>67</v>
      </c>
      <c r="B194" s="411"/>
      <c r="C194" s="411"/>
      <c r="D194" s="411"/>
      <c r="E194" s="411"/>
      <c r="F194" s="411"/>
      <c r="G194" s="411"/>
    </row>
    <row r="195" spans="1:7" x14ac:dyDescent="0.25">
      <c r="A195" s="411" t="s">
        <v>68</v>
      </c>
      <c r="B195" s="411"/>
      <c r="C195" s="411"/>
      <c r="D195" s="411"/>
      <c r="E195" s="411"/>
      <c r="F195" s="411"/>
      <c r="G195" s="411"/>
    </row>
    <row r="196" spans="1:7" x14ac:dyDescent="0.25">
      <c r="A196" s="411" t="s">
        <v>69</v>
      </c>
      <c r="B196" s="411"/>
      <c r="C196" s="411"/>
      <c r="D196" s="411"/>
      <c r="E196" s="411"/>
      <c r="F196" s="411"/>
      <c r="G196" s="411"/>
    </row>
    <row r="197" spans="1:7" x14ac:dyDescent="0.25">
      <c r="A197" s="411" t="s">
        <v>70</v>
      </c>
      <c r="B197" s="411"/>
      <c r="C197" s="411"/>
      <c r="D197" s="411"/>
      <c r="E197" s="411"/>
      <c r="F197" s="411"/>
      <c r="G197" s="411"/>
    </row>
    <row r="198" spans="1:7" x14ac:dyDescent="0.25">
      <c r="A198" s="411" t="s">
        <v>71</v>
      </c>
      <c r="B198" s="411"/>
      <c r="C198" s="411"/>
      <c r="D198" s="411"/>
      <c r="E198" s="411"/>
      <c r="F198" s="411"/>
      <c r="G198" s="411"/>
    </row>
    <row r="199" spans="1:7" x14ac:dyDescent="0.25">
      <c r="A199" s="411" t="s">
        <v>72</v>
      </c>
      <c r="B199" s="411"/>
      <c r="C199" s="411"/>
      <c r="D199" s="411"/>
      <c r="E199" s="411"/>
      <c r="F199" s="411"/>
      <c r="G199" s="411"/>
    </row>
    <row r="200" spans="1:7" x14ac:dyDescent="0.25">
      <c r="A200" s="411" t="s">
        <v>73</v>
      </c>
      <c r="B200" s="411"/>
      <c r="C200" s="411"/>
      <c r="D200" s="411"/>
      <c r="E200" s="411"/>
      <c r="F200" s="411"/>
      <c r="G200" s="411"/>
    </row>
    <row r="201" spans="1:7" x14ac:dyDescent="0.25">
      <c r="A201" s="411" t="s">
        <v>74</v>
      </c>
      <c r="B201" s="411"/>
      <c r="C201" s="411"/>
      <c r="D201" s="411"/>
      <c r="E201" s="411"/>
      <c r="F201" s="411"/>
      <c r="G201" s="411"/>
    </row>
    <row r="202" spans="1:7" x14ac:dyDescent="0.25">
      <c r="A202" s="411" t="s">
        <v>75</v>
      </c>
      <c r="B202" s="411"/>
      <c r="C202" s="411"/>
      <c r="D202" s="411"/>
      <c r="E202" s="411"/>
      <c r="F202" s="411"/>
      <c r="G202" s="411"/>
    </row>
    <row r="203" spans="1:7" x14ac:dyDescent="0.25">
      <c r="A203" s="411"/>
      <c r="B203" s="411"/>
      <c r="C203" s="411"/>
      <c r="D203" s="411"/>
      <c r="E203" s="411"/>
      <c r="F203" s="411"/>
      <c r="G203" s="411"/>
    </row>
    <row r="204" spans="1:7" x14ac:dyDescent="0.25">
      <c r="A204" s="411"/>
      <c r="B204" s="411"/>
      <c r="C204" s="411"/>
      <c r="D204" s="411"/>
      <c r="E204" s="411"/>
      <c r="F204" s="411"/>
      <c r="G204" s="411"/>
    </row>
    <row r="205" spans="1:7" x14ac:dyDescent="0.25">
      <c r="A205" s="411"/>
      <c r="B205" s="411"/>
      <c r="C205" s="411"/>
      <c r="D205" s="411"/>
      <c r="E205" s="411"/>
      <c r="F205" s="411"/>
      <c r="G205" s="411"/>
    </row>
    <row r="206" spans="1:7" x14ac:dyDescent="0.25">
      <c r="A206" s="411" t="s">
        <v>76</v>
      </c>
      <c r="B206" s="411"/>
      <c r="C206" s="411"/>
      <c r="D206" s="411"/>
      <c r="E206" s="411"/>
      <c r="F206" s="411"/>
      <c r="G206" s="411"/>
    </row>
    <row r="207" spans="1:7" x14ac:dyDescent="0.25">
      <c r="A207" s="411" t="s">
        <v>29</v>
      </c>
      <c r="B207" s="411"/>
      <c r="C207" s="411"/>
      <c r="D207" s="411"/>
      <c r="E207" s="411"/>
      <c r="F207" s="411"/>
      <c r="G207" s="411"/>
    </row>
    <row r="208" spans="1:7" ht="63.75" customHeight="1" x14ac:dyDescent="0.25">
      <c r="A208" s="411" t="s">
        <v>77</v>
      </c>
      <c r="B208" s="411"/>
      <c r="C208" s="411"/>
      <c r="D208" s="411"/>
      <c r="E208" s="411"/>
      <c r="F208" s="411"/>
      <c r="G208" s="411"/>
    </row>
    <row r="209" spans="1:7" ht="81.75" customHeight="1" x14ac:dyDescent="0.25">
      <c r="A209" s="411" t="s">
        <v>78</v>
      </c>
      <c r="B209" s="411"/>
      <c r="C209" s="411"/>
      <c r="D209" s="411"/>
      <c r="E209" s="411"/>
      <c r="F209" s="411"/>
      <c r="G209" s="411"/>
    </row>
    <row r="210" spans="1:7" ht="35.25" customHeight="1" x14ac:dyDescent="0.25">
      <c r="A210" s="411" t="s">
        <v>79</v>
      </c>
      <c r="B210" s="411"/>
      <c r="C210" s="411"/>
      <c r="D210" s="411"/>
      <c r="E210" s="411"/>
      <c r="F210" s="411"/>
      <c r="G210" s="411"/>
    </row>
    <row r="211" spans="1:7" ht="31.5" customHeight="1" x14ac:dyDescent="0.25">
      <c r="A211" s="411" t="s">
        <v>80</v>
      </c>
      <c r="B211" s="411"/>
      <c r="C211" s="411"/>
      <c r="D211" s="411"/>
      <c r="E211" s="411"/>
      <c r="F211" s="411"/>
      <c r="G211" s="411"/>
    </row>
    <row r="212" spans="1:7" x14ac:dyDescent="0.25">
      <c r="A212" s="411" t="s">
        <v>81</v>
      </c>
      <c r="B212" s="411"/>
      <c r="C212" s="411"/>
      <c r="D212" s="411"/>
      <c r="E212" s="411"/>
      <c r="F212" s="411"/>
      <c r="G212" s="411"/>
    </row>
    <row r="213" spans="1:7" x14ac:dyDescent="0.25">
      <c r="A213" s="411" t="s">
        <v>82</v>
      </c>
      <c r="B213" s="411"/>
      <c r="C213" s="411"/>
      <c r="D213" s="411"/>
      <c r="E213" s="411"/>
      <c r="F213" s="411"/>
      <c r="G213" s="411"/>
    </row>
    <row r="214" spans="1:7" x14ac:dyDescent="0.25">
      <c r="A214" s="411" t="s">
        <v>83</v>
      </c>
      <c r="B214" s="411"/>
      <c r="C214" s="411"/>
      <c r="D214" s="411"/>
      <c r="E214" s="411"/>
      <c r="F214" s="411"/>
      <c r="G214" s="411"/>
    </row>
    <row r="215" spans="1:7" x14ac:dyDescent="0.25">
      <c r="A215" s="411" t="s">
        <v>84</v>
      </c>
      <c r="B215" s="411"/>
      <c r="C215" s="411"/>
      <c r="D215" s="411"/>
      <c r="E215" s="411"/>
      <c r="F215" s="411"/>
      <c r="G215" s="411"/>
    </row>
    <row r="216" spans="1:7" ht="36" customHeight="1" x14ac:dyDescent="0.25">
      <c r="A216" s="411" t="s">
        <v>85</v>
      </c>
      <c r="B216" s="411"/>
      <c r="C216" s="411"/>
      <c r="D216" s="411"/>
      <c r="E216" s="411"/>
      <c r="F216" s="411"/>
      <c r="G216" s="411"/>
    </row>
    <row r="217" spans="1:7" x14ac:dyDescent="0.25">
      <c r="A217" s="411"/>
      <c r="B217" s="411"/>
      <c r="C217" s="411"/>
      <c r="D217" s="411"/>
      <c r="E217" s="411"/>
      <c r="F217" s="411"/>
      <c r="G217" s="411"/>
    </row>
    <row r="218" spans="1:7" x14ac:dyDescent="0.25">
      <c r="A218" s="411"/>
      <c r="B218" s="411"/>
      <c r="C218" s="411"/>
      <c r="D218" s="411"/>
      <c r="E218" s="411"/>
      <c r="F218" s="411"/>
      <c r="G218" s="411"/>
    </row>
    <row r="219" spans="1:7" x14ac:dyDescent="0.25">
      <c r="A219" s="411" t="s">
        <v>86</v>
      </c>
      <c r="B219" s="411"/>
      <c r="C219" s="411"/>
      <c r="D219" s="411"/>
      <c r="E219" s="411"/>
      <c r="F219" s="411"/>
      <c r="G219" s="411"/>
    </row>
    <row r="220" spans="1:7" x14ac:dyDescent="0.25">
      <c r="A220" s="411" t="s">
        <v>29</v>
      </c>
      <c r="B220" s="411"/>
      <c r="C220" s="411"/>
      <c r="D220" s="411"/>
      <c r="E220" s="411"/>
      <c r="F220" s="411"/>
      <c r="G220" s="411"/>
    </row>
    <row r="221" spans="1:7" x14ac:dyDescent="0.25">
      <c r="A221" s="411" t="s">
        <v>87</v>
      </c>
      <c r="B221" s="411"/>
      <c r="C221" s="411"/>
      <c r="D221" s="411"/>
      <c r="E221" s="411"/>
      <c r="F221" s="411"/>
      <c r="G221" s="411"/>
    </row>
    <row r="222" spans="1:7" x14ac:dyDescent="0.25">
      <c r="A222" s="411" t="s">
        <v>81</v>
      </c>
      <c r="B222" s="411"/>
      <c r="C222" s="411"/>
      <c r="D222" s="411"/>
      <c r="E222" s="411"/>
      <c r="F222" s="411"/>
      <c r="G222" s="411"/>
    </row>
    <row r="223" spans="1:7" x14ac:dyDescent="0.25">
      <c r="A223" s="411" t="s">
        <v>88</v>
      </c>
      <c r="B223" s="411"/>
      <c r="C223" s="411"/>
      <c r="D223" s="411"/>
      <c r="E223" s="411"/>
      <c r="F223" s="411"/>
      <c r="G223" s="411"/>
    </row>
    <row r="224" spans="1:7" x14ac:dyDescent="0.25">
      <c r="A224" s="411" t="s">
        <v>89</v>
      </c>
      <c r="B224" s="411"/>
      <c r="C224" s="411"/>
      <c r="D224" s="411"/>
      <c r="E224" s="411"/>
      <c r="F224" s="411"/>
      <c r="G224" s="411"/>
    </row>
    <row r="225" spans="1:7" ht="36.75" customHeight="1" x14ac:dyDescent="0.25">
      <c r="A225" s="411" t="s">
        <v>90</v>
      </c>
      <c r="B225" s="411"/>
      <c r="C225" s="411"/>
      <c r="D225" s="411"/>
      <c r="E225" s="411"/>
      <c r="F225" s="411"/>
      <c r="G225" s="411"/>
    </row>
    <row r="226" spans="1:7" ht="50.25" customHeight="1" x14ac:dyDescent="0.25">
      <c r="A226" s="411" t="s">
        <v>91</v>
      </c>
      <c r="B226" s="411"/>
      <c r="C226" s="411"/>
      <c r="D226" s="411"/>
      <c r="E226" s="411"/>
      <c r="F226" s="411"/>
      <c r="G226" s="411"/>
    </row>
    <row r="227" spans="1:7" x14ac:dyDescent="0.25">
      <c r="A227" s="411" t="s">
        <v>92</v>
      </c>
      <c r="B227" s="411"/>
      <c r="C227" s="411"/>
      <c r="D227" s="411"/>
      <c r="E227" s="411"/>
      <c r="F227" s="411"/>
      <c r="G227" s="411"/>
    </row>
    <row r="228" spans="1:7" x14ac:dyDescent="0.25">
      <c r="A228" s="411" t="s">
        <v>93</v>
      </c>
      <c r="B228" s="411"/>
      <c r="C228" s="411"/>
      <c r="D228" s="411"/>
      <c r="E228" s="411"/>
      <c r="F228" s="411"/>
      <c r="G228" s="411"/>
    </row>
    <row r="229" spans="1:7" x14ac:dyDescent="0.25">
      <c r="A229" s="411" t="s">
        <v>94</v>
      </c>
      <c r="B229" s="411"/>
      <c r="C229" s="411"/>
      <c r="D229" s="411"/>
      <c r="E229" s="411"/>
      <c r="F229" s="411"/>
      <c r="G229" s="411"/>
    </row>
    <row r="230" spans="1:7" x14ac:dyDescent="0.25">
      <c r="A230" s="411" t="s">
        <v>95</v>
      </c>
      <c r="B230" s="411"/>
      <c r="C230" s="411"/>
      <c r="D230" s="411"/>
      <c r="E230" s="411"/>
      <c r="F230" s="411"/>
      <c r="G230" s="411"/>
    </row>
    <row r="231" spans="1:7" x14ac:dyDescent="0.25">
      <c r="A231" s="411" t="s">
        <v>96</v>
      </c>
      <c r="B231" s="411"/>
      <c r="C231" s="411"/>
      <c r="D231" s="411"/>
      <c r="E231" s="411"/>
      <c r="F231" s="411"/>
      <c r="G231" s="411"/>
    </row>
    <row r="232" spans="1:7" ht="18" customHeight="1" x14ac:dyDescent="0.25">
      <c r="A232" s="411" t="s">
        <v>97</v>
      </c>
      <c r="B232" s="411"/>
      <c r="C232" s="411"/>
      <c r="D232" s="411"/>
      <c r="E232" s="411"/>
      <c r="F232" s="411"/>
      <c r="G232" s="411"/>
    </row>
    <row r="233" spans="1:7" x14ac:dyDescent="0.25">
      <c r="A233" s="411" t="s">
        <v>98</v>
      </c>
      <c r="B233" s="411"/>
      <c r="C233" s="411"/>
      <c r="D233" s="411"/>
      <c r="E233" s="411"/>
      <c r="F233" s="411"/>
      <c r="G233" s="411"/>
    </row>
    <row r="234" spans="1:7" x14ac:dyDescent="0.25">
      <c r="A234" s="411"/>
      <c r="B234" s="411"/>
      <c r="C234" s="411"/>
      <c r="D234" s="411"/>
      <c r="E234" s="411"/>
      <c r="F234" s="411"/>
      <c r="G234" s="411"/>
    </row>
    <row r="235" spans="1:7" x14ac:dyDescent="0.25">
      <c r="A235" s="411" t="s">
        <v>99</v>
      </c>
      <c r="B235" s="411"/>
      <c r="C235" s="411"/>
      <c r="D235" s="411"/>
      <c r="E235" s="411"/>
      <c r="F235" s="411"/>
      <c r="G235" s="411"/>
    </row>
    <row r="236" spans="1:7" x14ac:dyDescent="0.25">
      <c r="A236" s="411" t="s">
        <v>29</v>
      </c>
      <c r="B236" s="411"/>
      <c r="C236" s="411"/>
      <c r="D236" s="411"/>
      <c r="E236" s="411"/>
      <c r="F236" s="411"/>
      <c r="G236" s="411"/>
    </row>
    <row r="237" spans="1:7" ht="21.75" customHeight="1" x14ac:dyDescent="0.25">
      <c r="A237" s="411" t="s">
        <v>100</v>
      </c>
      <c r="B237" s="411"/>
      <c r="C237" s="411"/>
      <c r="D237" s="411"/>
      <c r="E237" s="411"/>
      <c r="F237" s="411"/>
      <c r="G237" s="411"/>
    </row>
    <row r="238" spans="1:7" ht="36.75" customHeight="1" x14ac:dyDescent="0.25">
      <c r="A238" s="411" t="s">
        <v>101</v>
      </c>
      <c r="B238" s="411"/>
      <c r="C238" s="411"/>
      <c r="D238" s="411"/>
      <c r="E238" s="411"/>
      <c r="F238" s="411"/>
      <c r="G238" s="411"/>
    </row>
    <row r="239" spans="1:7" ht="52.5" customHeight="1" x14ac:dyDescent="0.25">
      <c r="A239" s="411" t="s">
        <v>102</v>
      </c>
      <c r="B239" s="411"/>
      <c r="C239" s="411"/>
      <c r="D239" s="411"/>
      <c r="E239" s="411"/>
      <c r="F239" s="411"/>
      <c r="G239" s="411"/>
    </row>
    <row r="240" spans="1:7" x14ac:dyDescent="0.25">
      <c r="A240" s="411" t="s">
        <v>103</v>
      </c>
      <c r="B240" s="411"/>
      <c r="C240" s="411"/>
      <c r="D240" s="411"/>
      <c r="E240" s="411"/>
      <c r="F240" s="411"/>
      <c r="G240" s="411"/>
    </row>
    <row r="241" spans="1:7" x14ac:dyDescent="0.25">
      <c r="A241" s="411" t="s">
        <v>81</v>
      </c>
      <c r="B241" s="411"/>
      <c r="C241" s="411"/>
      <c r="D241" s="411"/>
      <c r="E241" s="411"/>
      <c r="F241" s="411"/>
      <c r="G241" s="411"/>
    </row>
    <row r="242" spans="1:7" x14ac:dyDescent="0.25">
      <c r="A242" s="411" t="s">
        <v>104</v>
      </c>
      <c r="B242" s="411"/>
      <c r="C242" s="411"/>
      <c r="D242" s="411"/>
      <c r="E242" s="411"/>
      <c r="F242" s="411"/>
      <c r="G242" s="411"/>
    </row>
    <row r="243" spans="1:7" x14ac:dyDescent="0.25">
      <c r="A243" s="411" t="s">
        <v>105</v>
      </c>
      <c r="B243" s="411"/>
      <c r="C243" s="411"/>
      <c r="D243" s="411"/>
      <c r="E243" s="411"/>
      <c r="F243" s="411"/>
      <c r="G243" s="411"/>
    </row>
    <row r="244" spans="1:7" ht="42" customHeight="1" x14ac:dyDescent="0.25">
      <c r="A244" s="411"/>
      <c r="B244" s="411"/>
      <c r="C244" s="411"/>
      <c r="D244" s="411"/>
      <c r="E244" s="411"/>
      <c r="F244" s="411"/>
      <c r="G244" s="411"/>
    </row>
    <row r="245" spans="1:7" x14ac:dyDescent="0.25">
      <c r="A245" s="411" t="s">
        <v>106</v>
      </c>
      <c r="B245" s="411"/>
      <c r="C245" s="411"/>
      <c r="D245" s="411"/>
      <c r="E245" s="411"/>
      <c r="F245" s="411"/>
      <c r="G245" s="411"/>
    </row>
    <row r="246" spans="1:7" x14ac:dyDescent="0.25">
      <c r="A246" s="411" t="s">
        <v>29</v>
      </c>
      <c r="B246" s="411"/>
      <c r="C246" s="411"/>
      <c r="D246" s="411"/>
      <c r="E246" s="411"/>
      <c r="F246" s="411"/>
      <c r="G246" s="411"/>
    </row>
    <row r="247" spans="1:7" ht="24" customHeight="1" x14ac:dyDescent="0.25">
      <c r="A247" s="411" t="s">
        <v>107</v>
      </c>
      <c r="B247" s="411"/>
      <c r="C247" s="411"/>
      <c r="D247" s="411"/>
      <c r="E247" s="411"/>
      <c r="F247" s="411"/>
      <c r="G247" s="411"/>
    </row>
    <row r="248" spans="1:7" x14ac:dyDescent="0.25">
      <c r="A248" s="411" t="s">
        <v>81</v>
      </c>
      <c r="B248" s="411"/>
      <c r="C248" s="411"/>
      <c r="D248" s="411"/>
      <c r="E248" s="411"/>
      <c r="F248" s="411"/>
      <c r="G248" s="411"/>
    </row>
    <row r="249" spans="1:7" x14ac:dyDescent="0.25">
      <c r="A249" s="411" t="s">
        <v>108</v>
      </c>
      <c r="B249" s="411"/>
      <c r="C249" s="411"/>
      <c r="D249" s="411"/>
      <c r="E249" s="411"/>
      <c r="F249" s="411"/>
      <c r="G249" s="411"/>
    </row>
    <row r="250" spans="1:7" x14ac:dyDescent="0.25">
      <c r="A250" s="411" t="s">
        <v>109</v>
      </c>
      <c r="B250" s="411"/>
      <c r="C250" s="411"/>
      <c r="D250" s="411"/>
      <c r="E250" s="411"/>
      <c r="F250" s="411"/>
      <c r="G250" s="411"/>
    </row>
    <row r="251" spans="1:7" x14ac:dyDescent="0.25">
      <c r="A251" s="411" t="s">
        <v>110</v>
      </c>
      <c r="B251" s="411"/>
      <c r="C251" s="411"/>
      <c r="D251" s="411"/>
      <c r="E251" s="411"/>
      <c r="F251" s="411"/>
      <c r="G251" s="411"/>
    </row>
    <row r="252" spans="1:7" x14ac:dyDescent="0.25">
      <c r="A252" s="411" t="s">
        <v>111</v>
      </c>
      <c r="B252" s="411"/>
      <c r="C252" s="411"/>
      <c r="D252" s="411"/>
      <c r="E252" s="411"/>
      <c r="F252" s="411"/>
      <c r="G252" s="411"/>
    </row>
    <row r="253" spans="1:7" x14ac:dyDescent="0.25">
      <c r="A253" s="411" t="s">
        <v>112</v>
      </c>
      <c r="B253" s="411"/>
      <c r="C253" s="411"/>
      <c r="D253" s="411"/>
      <c r="E253" s="411"/>
      <c r="F253" s="411"/>
      <c r="G253" s="411"/>
    </row>
    <row r="254" spans="1:7" x14ac:dyDescent="0.25">
      <c r="A254" s="411" t="s">
        <v>113</v>
      </c>
      <c r="B254" s="411"/>
      <c r="C254" s="411"/>
      <c r="D254" s="411"/>
      <c r="E254" s="411"/>
      <c r="F254" s="411"/>
      <c r="G254" s="411"/>
    </row>
    <row r="255" spans="1:7" x14ac:dyDescent="0.25">
      <c r="A255" s="411" t="s">
        <v>114</v>
      </c>
      <c r="B255" s="411"/>
      <c r="C255" s="411"/>
      <c r="D255" s="411"/>
      <c r="E255" s="411"/>
      <c r="F255" s="411"/>
      <c r="G255" s="411"/>
    </row>
    <row r="256" spans="1:7" x14ac:dyDescent="0.25">
      <c r="A256" s="411" t="s">
        <v>115</v>
      </c>
      <c r="B256" s="411"/>
      <c r="C256" s="411"/>
      <c r="D256" s="411"/>
      <c r="E256" s="411"/>
      <c r="F256" s="411"/>
      <c r="G256" s="411"/>
    </row>
    <row r="257" spans="1:7" s="15" customFormat="1" x14ac:dyDescent="0.25">
      <c r="A257" s="411" t="s">
        <v>116</v>
      </c>
      <c r="B257" s="411"/>
      <c r="C257" s="411"/>
      <c r="D257" s="411"/>
      <c r="E257" s="411"/>
      <c r="F257" s="411"/>
      <c r="G257" s="411"/>
    </row>
    <row r="258" spans="1:7" x14ac:dyDescent="0.25">
      <c r="A258" s="411" t="s">
        <v>117</v>
      </c>
      <c r="B258" s="411"/>
      <c r="C258" s="411"/>
      <c r="D258" s="411"/>
      <c r="E258" s="411"/>
      <c r="F258" s="411"/>
      <c r="G258" s="411"/>
    </row>
    <row r="259" spans="1:7" ht="70.5" customHeight="1" x14ac:dyDescent="0.25">
      <c r="A259" s="411" t="s">
        <v>118</v>
      </c>
      <c r="B259" s="411"/>
      <c r="C259" s="411"/>
      <c r="D259" s="411"/>
      <c r="E259" s="411"/>
      <c r="F259" s="411"/>
      <c r="G259" s="411"/>
    </row>
    <row r="260" spans="1:7" ht="161.25" customHeight="1" x14ac:dyDescent="0.25">
      <c r="A260" s="411" t="s">
        <v>119</v>
      </c>
      <c r="B260" s="411"/>
      <c r="C260" s="411"/>
      <c r="D260" s="411"/>
      <c r="E260" s="411"/>
      <c r="F260" s="411"/>
      <c r="G260" s="411"/>
    </row>
    <row r="261" spans="1:7" ht="161.25" customHeight="1" x14ac:dyDescent="0.25">
      <c r="A261" s="32"/>
      <c r="B261" s="32"/>
      <c r="C261" s="32"/>
      <c r="D261" s="32"/>
      <c r="E261" s="32"/>
      <c r="F261" s="32"/>
      <c r="G261" s="32"/>
    </row>
    <row r="262" spans="1:7" s="15" customFormat="1" ht="22.5" x14ac:dyDescent="0.25">
      <c r="A262" s="29" t="s">
        <v>129</v>
      </c>
      <c r="B262" s="29" t="s">
        <v>130</v>
      </c>
      <c r="C262" s="29" t="s">
        <v>134</v>
      </c>
      <c r="D262" s="30" t="s">
        <v>131</v>
      </c>
      <c r="E262" s="31" t="s">
        <v>132</v>
      </c>
      <c r="F262" s="31" t="s">
        <v>133</v>
      </c>
      <c r="G262" s="1"/>
    </row>
    <row r="264" spans="1:7" x14ac:dyDescent="0.25">
      <c r="A264" s="33"/>
      <c r="B264" s="34"/>
      <c r="C264"/>
      <c r="D264" s="35"/>
      <c r="E264" s="35"/>
      <c r="F264" s="35"/>
    </row>
    <row r="265" spans="1:7" ht="90" x14ac:dyDescent="0.25">
      <c r="A265" s="33" t="s">
        <v>145</v>
      </c>
      <c r="B265" s="34" t="s">
        <v>146</v>
      </c>
      <c r="C265"/>
      <c r="D265" s="35"/>
      <c r="E265" s="35"/>
      <c r="F265" s="35"/>
    </row>
    <row r="266" spans="1:7" x14ac:dyDescent="0.25">
      <c r="A266" s="33" t="s">
        <v>0</v>
      </c>
      <c r="B266" s="34" t="s">
        <v>147</v>
      </c>
      <c r="C266" t="s">
        <v>7</v>
      </c>
      <c r="D266" s="35">
        <v>1</v>
      </c>
      <c r="E266" s="35"/>
      <c r="F266" s="36">
        <f t="shared" ref="F266:F272" si="0">E266*TRUNC(D266,1.5)</f>
        <v>0</v>
      </c>
    </row>
    <row r="267" spans="1:7" ht="30" x14ac:dyDescent="0.25">
      <c r="A267" s="33" t="s">
        <v>1</v>
      </c>
      <c r="B267" s="34" t="s">
        <v>148</v>
      </c>
      <c r="C267" t="s">
        <v>7</v>
      </c>
      <c r="D267" s="35">
        <v>1</v>
      </c>
      <c r="E267" s="35"/>
      <c r="F267" s="36">
        <f t="shared" si="0"/>
        <v>0</v>
      </c>
    </row>
    <row r="268" spans="1:7" ht="30" x14ac:dyDescent="0.25">
      <c r="A268" s="33" t="s">
        <v>4</v>
      </c>
      <c r="B268" s="34" t="s">
        <v>149</v>
      </c>
      <c r="C268" t="s">
        <v>7</v>
      </c>
      <c r="D268" s="35">
        <v>1</v>
      </c>
      <c r="E268" s="35"/>
      <c r="F268" s="36">
        <f t="shared" si="0"/>
        <v>0</v>
      </c>
    </row>
    <row r="269" spans="1:7" x14ac:dyDescent="0.25">
      <c r="A269" s="33" t="s">
        <v>5</v>
      </c>
      <c r="B269" s="34" t="s">
        <v>150</v>
      </c>
      <c r="C269" t="s">
        <v>7</v>
      </c>
      <c r="D269" s="35">
        <v>1</v>
      </c>
      <c r="E269" s="35"/>
      <c r="F269" s="36">
        <f t="shared" si="0"/>
        <v>0</v>
      </c>
    </row>
    <row r="270" spans="1:7" ht="45" x14ac:dyDescent="0.25">
      <c r="A270" s="33" t="s">
        <v>6</v>
      </c>
      <c r="B270" s="34" t="s">
        <v>151</v>
      </c>
      <c r="C270" t="s">
        <v>152</v>
      </c>
      <c r="D270" s="35">
        <v>1</v>
      </c>
      <c r="E270" s="35"/>
      <c r="F270" s="36">
        <f t="shared" si="0"/>
        <v>0</v>
      </c>
    </row>
    <row r="271" spans="1:7" x14ac:dyDescent="0.25">
      <c r="A271" s="33" t="s">
        <v>9</v>
      </c>
      <c r="B271" s="34" t="s">
        <v>153</v>
      </c>
      <c r="C271" t="s">
        <v>7</v>
      </c>
      <c r="D271" s="35">
        <v>1</v>
      </c>
      <c r="E271" s="35"/>
      <c r="F271" s="36">
        <f t="shared" si="0"/>
        <v>0</v>
      </c>
    </row>
    <row r="272" spans="1:7" ht="30" x14ac:dyDescent="0.25">
      <c r="A272" s="33" t="s">
        <v>11</v>
      </c>
      <c r="B272" s="34" t="s">
        <v>154</v>
      </c>
      <c r="C272" t="s">
        <v>7</v>
      </c>
      <c r="D272" s="35">
        <v>1</v>
      </c>
      <c r="E272" s="35"/>
      <c r="F272" s="36">
        <f t="shared" si="0"/>
        <v>0</v>
      </c>
    </row>
    <row r="273" spans="1:6" ht="45" x14ac:dyDescent="0.25">
      <c r="A273" s="33" t="s">
        <v>12</v>
      </c>
      <c r="B273" s="34" t="s">
        <v>155</v>
      </c>
      <c r="C273" t="s">
        <v>152</v>
      </c>
      <c r="D273" s="35">
        <v>1</v>
      </c>
      <c r="E273" s="35"/>
      <c r="F273" s="36">
        <f>E273*TRUNC(D273,1.5)</f>
        <v>0</v>
      </c>
    </row>
    <row r="274" spans="1:6" x14ac:dyDescent="0.25">
      <c r="A274" s="33"/>
      <c r="B274" s="34"/>
      <c r="C274"/>
      <c r="D274" s="35"/>
      <c r="E274" s="35"/>
      <c r="F274" s="35"/>
    </row>
    <row r="275" spans="1:6" ht="45" x14ac:dyDescent="0.25">
      <c r="A275" s="33" t="s">
        <v>156</v>
      </c>
      <c r="B275" s="34" t="s">
        <v>157</v>
      </c>
      <c r="C275"/>
      <c r="D275" s="35"/>
      <c r="E275" s="35"/>
      <c r="F275" s="35"/>
    </row>
    <row r="276" spans="1:6" x14ac:dyDescent="0.25">
      <c r="A276" s="33"/>
      <c r="B276" s="34" t="s">
        <v>158</v>
      </c>
      <c r="C276" t="s">
        <v>7</v>
      </c>
      <c r="D276" s="35">
        <v>1</v>
      </c>
      <c r="E276" s="35"/>
      <c r="F276" s="36">
        <f>E276*TRUNC(D276,1.5)</f>
        <v>0</v>
      </c>
    </row>
    <row r="277" spans="1:6" x14ac:dyDescent="0.25">
      <c r="A277" s="33"/>
      <c r="B277" s="34"/>
      <c r="C277"/>
      <c r="D277" s="35"/>
      <c r="E277" s="35"/>
      <c r="F277" s="35"/>
    </row>
    <row r="278" spans="1:6" ht="90" x14ac:dyDescent="0.25">
      <c r="A278" s="33" t="s">
        <v>159</v>
      </c>
      <c r="B278" s="34" t="s">
        <v>160</v>
      </c>
      <c r="C278"/>
      <c r="D278" s="35"/>
      <c r="E278" s="35"/>
      <c r="F278" s="35"/>
    </row>
    <row r="279" spans="1:6" x14ac:dyDescent="0.25">
      <c r="A279" s="33" t="s">
        <v>0</v>
      </c>
      <c r="B279" s="34" t="s">
        <v>161</v>
      </c>
      <c r="C279" t="s">
        <v>3</v>
      </c>
      <c r="D279" s="35">
        <v>20.6</v>
      </c>
      <c r="E279" s="35"/>
      <c r="F279" s="36">
        <f t="shared" ref="F279:F280" si="1">E279*TRUNC(D279,1.5)</f>
        <v>0</v>
      </c>
    </row>
    <row r="280" spans="1:6" x14ac:dyDescent="0.25">
      <c r="A280" s="33" t="s">
        <v>1</v>
      </c>
      <c r="B280" s="34" t="s">
        <v>162</v>
      </c>
      <c r="C280" t="s">
        <v>3</v>
      </c>
      <c r="D280" s="35">
        <v>25.080000000000002</v>
      </c>
      <c r="E280" s="35"/>
      <c r="F280" s="36">
        <f t="shared" si="1"/>
        <v>0</v>
      </c>
    </row>
    <row r="281" spans="1:6" x14ac:dyDescent="0.25">
      <c r="A281" s="33"/>
      <c r="B281" s="34"/>
      <c r="C281"/>
      <c r="D281" s="35"/>
      <c r="E281" s="35"/>
      <c r="F281" s="35"/>
    </row>
    <row r="282" spans="1:6" ht="75" x14ac:dyDescent="0.25">
      <c r="A282" s="33" t="s">
        <v>163</v>
      </c>
      <c r="B282" s="34" t="s">
        <v>164</v>
      </c>
      <c r="C282"/>
      <c r="D282" s="35"/>
      <c r="E282" s="35"/>
      <c r="F282" s="35"/>
    </row>
    <row r="283" spans="1:6" x14ac:dyDescent="0.25">
      <c r="A283" s="33" t="s">
        <v>0</v>
      </c>
      <c r="B283" s="34" t="s">
        <v>162</v>
      </c>
      <c r="C283" t="s">
        <v>3</v>
      </c>
      <c r="D283" s="35">
        <v>8.0079999999999991</v>
      </c>
      <c r="E283" s="35"/>
      <c r="F283" s="36">
        <f t="shared" ref="F283:F284" si="2">E283*TRUNC(D283,1.5)</f>
        <v>0</v>
      </c>
    </row>
    <row r="284" spans="1:6" x14ac:dyDescent="0.25">
      <c r="A284" s="33" t="s">
        <v>1</v>
      </c>
      <c r="B284" s="34" t="s">
        <v>165</v>
      </c>
      <c r="C284" t="s">
        <v>3</v>
      </c>
      <c r="D284" s="35">
        <v>17</v>
      </c>
      <c r="E284" s="35"/>
      <c r="F284" s="36">
        <f t="shared" si="2"/>
        <v>0</v>
      </c>
    </row>
    <row r="285" spans="1:6" x14ac:dyDescent="0.25">
      <c r="A285" s="33"/>
      <c r="B285" s="34"/>
      <c r="C285"/>
      <c r="D285" s="35"/>
      <c r="E285" s="35"/>
      <c r="F285" s="35"/>
    </row>
    <row r="286" spans="1:6" ht="45" x14ac:dyDescent="0.25">
      <c r="A286" s="33" t="s">
        <v>166</v>
      </c>
      <c r="B286" s="34" t="s">
        <v>167</v>
      </c>
      <c r="C286"/>
      <c r="D286" s="35"/>
      <c r="E286" s="35"/>
      <c r="F286" s="35"/>
    </row>
    <row r="287" spans="1:6" x14ac:dyDescent="0.25">
      <c r="A287" s="33" t="s">
        <v>0</v>
      </c>
      <c r="B287" s="34" t="s">
        <v>168</v>
      </c>
      <c r="C287" t="s">
        <v>7</v>
      </c>
      <c r="D287" s="35">
        <v>2</v>
      </c>
      <c r="E287" s="35"/>
      <c r="F287" s="36">
        <f t="shared" ref="F287:F289" si="3">E287*TRUNC(D287,1.5)</f>
        <v>0</v>
      </c>
    </row>
    <row r="288" spans="1:6" x14ac:dyDescent="0.25">
      <c r="A288" s="33" t="s">
        <v>1</v>
      </c>
      <c r="B288" s="34" t="s">
        <v>169</v>
      </c>
      <c r="C288" t="s">
        <v>7</v>
      </c>
      <c r="D288" s="35">
        <v>5</v>
      </c>
      <c r="E288" s="35"/>
      <c r="F288" s="36">
        <f t="shared" si="3"/>
        <v>0</v>
      </c>
    </row>
    <row r="289" spans="1:6" x14ac:dyDescent="0.25">
      <c r="A289" s="33" t="s">
        <v>4</v>
      </c>
      <c r="B289" s="34" t="s">
        <v>170</v>
      </c>
      <c r="C289" t="s">
        <v>7</v>
      </c>
      <c r="D289" s="35">
        <v>20</v>
      </c>
      <c r="E289" s="35"/>
      <c r="F289" s="36">
        <f t="shared" si="3"/>
        <v>0</v>
      </c>
    </row>
    <row r="290" spans="1:6" x14ac:dyDescent="0.25">
      <c r="A290" s="33"/>
      <c r="B290" s="34"/>
      <c r="C290"/>
      <c r="D290" s="35"/>
      <c r="E290" s="35"/>
      <c r="F290" s="35"/>
    </row>
    <row r="291" spans="1:6" ht="45" x14ac:dyDescent="0.25">
      <c r="A291" s="33" t="s">
        <v>171</v>
      </c>
      <c r="B291" s="34" t="s">
        <v>172</v>
      </c>
      <c r="C291"/>
      <c r="D291" s="35"/>
      <c r="E291" s="35"/>
      <c r="F291" s="35"/>
    </row>
    <row r="292" spans="1:6" ht="30" x14ac:dyDescent="0.25">
      <c r="A292" s="33" t="s">
        <v>0</v>
      </c>
      <c r="B292" s="34" t="s">
        <v>173</v>
      </c>
      <c r="C292" t="s">
        <v>7</v>
      </c>
      <c r="D292" s="35">
        <v>1</v>
      </c>
      <c r="E292" s="35"/>
      <c r="F292" s="36">
        <f t="shared" ref="F292:F293" si="4">E292*TRUNC(D292,1.5)</f>
        <v>0</v>
      </c>
    </row>
    <row r="293" spans="1:6" ht="30" x14ac:dyDescent="0.25">
      <c r="A293" s="33" t="s">
        <v>1</v>
      </c>
      <c r="B293" s="34" t="s">
        <v>174</v>
      </c>
      <c r="C293" t="s">
        <v>7</v>
      </c>
      <c r="D293" s="35">
        <v>1</v>
      </c>
      <c r="E293" s="35"/>
      <c r="F293" s="36">
        <f t="shared" si="4"/>
        <v>0</v>
      </c>
    </row>
    <row r="294" spans="1:6" ht="30" x14ac:dyDescent="0.25">
      <c r="A294" s="33" t="s">
        <v>4</v>
      </c>
      <c r="B294" s="34" t="s">
        <v>175</v>
      </c>
      <c r="C294" t="s">
        <v>7</v>
      </c>
      <c r="D294" s="35">
        <v>1</v>
      </c>
      <c r="E294" s="35"/>
      <c r="F294" s="36">
        <f>E294*TRUNC(D294,1.5)</f>
        <v>0</v>
      </c>
    </row>
    <row r="295" spans="1:6" x14ac:dyDescent="0.25">
      <c r="A295" s="33"/>
      <c r="B295" s="34"/>
      <c r="C295"/>
      <c r="D295" s="35"/>
      <c r="E295" s="35"/>
      <c r="F295" s="35"/>
    </row>
    <row r="296" spans="1:6" ht="75" x14ac:dyDescent="0.25">
      <c r="A296" s="33" t="s">
        <v>176</v>
      </c>
      <c r="B296" s="34" t="s">
        <v>177</v>
      </c>
      <c r="C296"/>
      <c r="D296" s="35"/>
      <c r="E296" s="35"/>
      <c r="F296" s="35"/>
    </row>
    <row r="297" spans="1:6" x14ac:dyDescent="0.25">
      <c r="A297" s="33"/>
      <c r="B297" s="34"/>
      <c r="C297" t="s">
        <v>3</v>
      </c>
      <c r="D297" s="35">
        <v>36.72</v>
      </c>
      <c r="E297" s="35"/>
      <c r="F297" s="36">
        <f>E297*TRUNC(D297,1.5)</f>
        <v>0</v>
      </c>
    </row>
    <row r="298" spans="1:6" x14ac:dyDescent="0.25">
      <c r="A298" s="33"/>
      <c r="B298" s="34"/>
      <c r="C298"/>
      <c r="D298" s="35"/>
      <c r="E298" s="35"/>
      <c r="F298" s="35"/>
    </row>
    <row r="299" spans="1:6" ht="210" x14ac:dyDescent="0.25">
      <c r="A299" s="33" t="s">
        <v>178</v>
      </c>
      <c r="B299" s="34" t="s">
        <v>179</v>
      </c>
      <c r="C299" s="37"/>
      <c r="D299" s="38"/>
      <c r="E299" s="38"/>
      <c r="F299" s="38"/>
    </row>
    <row r="300" spans="1:6" ht="45" x14ac:dyDescent="0.25">
      <c r="A300" s="33" t="s">
        <v>0</v>
      </c>
      <c r="B300" s="34" t="s">
        <v>180</v>
      </c>
      <c r="C300" s="37" t="s">
        <v>3</v>
      </c>
      <c r="D300" s="38">
        <v>8.25</v>
      </c>
      <c r="E300" s="38"/>
      <c r="F300" s="36">
        <f>E300*TRUNC(D300,1.5)</f>
        <v>0</v>
      </c>
    </row>
    <row r="301" spans="1:6" ht="30" x14ac:dyDescent="0.25">
      <c r="A301" s="33" t="s">
        <v>1</v>
      </c>
      <c r="B301" s="34" t="s">
        <v>181</v>
      </c>
      <c r="C301" s="37" t="s">
        <v>3</v>
      </c>
      <c r="D301" s="38">
        <v>1.5</v>
      </c>
      <c r="E301" s="38"/>
      <c r="F301" s="36">
        <f>E301*TRUNC(D301,1.5)</f>
        <v>0</v>
      </c>
    </row>
    <row r="302" spans="1:6" x14ac:dyDescent="0.25">
      <c r="A302" s="33" t="s">
        <v>4</v>
      </c>
      <c r="B302" s="34" t="s">
        <v>182</v>
      </c>
      <c r="C302" s="37" t="s">
        <v>3</v>
      </c>
      <c r="D302" s="38">
        <v>4.5</v>
      </c>
      <c r="E302" s="38"/>
      <c r="F302" s="36">
        <f>E302*TRUNC(D302,1.5)</f>
        <v>0</v>
      </c>
    </row>
    <row r="303" spans="1:6" x14ac:dyDescent="0.25">
      <c r="A303" s="33" t="s">
        <v>5</v>
      </c>
      <c r="B303" s="34" t="s">
        <v>183</v>
      </c>
      <c r="C303" s="37" t="s">
        <v>3</v>
      </c>
      <c r="D303" s="38">
        <v>4.5</v>
      </c>
      <c r="E303" s="38"/>
      <c r="F303" s="36">
        <f>E303*TRUNC(D303,1.5)</f>
        <v>0</v>
      </c>
    </row>
    <row r="304" spans="1:6" ht="30" x14ac:dyDescent="0.25">
      <c r="A304" s="33" t="s">
        <v>6</v>
      </c>
      <c r="B304" s="34" t="s">
        <v>184</v>
      </c>
      <c r="C304" s="37" t="s">
        <v>3</v>
      </c>
      <c r="D304" s="35">
        <v>8.25</v>
      </c>
      <c r="E304" s="35"/>
      <c r="F304" s="36">
        <f>E304*TRUNC(D304,1.5)</f>
        <v>0</v>
      </c>
    </row>
    <row r="305" spans="1:6" x14ac:dyDescent="0.25">
      <c r="A305" s="33"/>
      <c r="B305" s="34"/>
      <c r="C305"/>
      <c r="D305" s="35"/>
      <c r="E305" s="35"/>
      <c r="F305" s="35"/>
    </row>
    <row r="306" spans="1:6" ht="75" x14ac:dyDescent="0.25">
      <c r="A306" s="33" t="s">
        <v>185</v>
      </c>
      <c r="B306" s="34" t="s">
        <v>186</v>
      </c>
      <c r="C306"/>
      <c r="D306" s="35"/>
      <c r="E306" s="35"/>
      <c r="F306" s="35"/>
    </row>
    <row r="307" spans="1:6" x14ac:dyDescent="0.25">
      <c r="A307" s="33"/>
      <c r="B307" s="34"/>
      <c r="C307" s="37" t="s">
        <v>3</v>
      </c>
      <c r="D307" s="35">
        <v>7.2799999999999994</v>
      </c>
      <c r="E307" s="35"/>
      <c r="F307" s="36">
        <f>E307*TRUNC(D307,1.5)</f>
        <v>0</v>
      </c>
    </row>
    <row r="308" spans="1:6" x14ac:dyDescent="0.25">
      <c r="A308" s="33"/>
      <c r="B308" s="34"/>
      <c r="C308"/>
      <c r="D308" s="35"/>
      <c r="E308" s="35"/>
      <c r="F308" s="35"/>
    </row>
    <row r="309" spans="1:6" ht="240" x14ac:dyDescent="0.25">
      <c r="A309" s="33" t="s">
        <v>187</v>
      </c>
      <c r="B309" s="34" t="s">
        <v>188</v>
      </c>
      <c r="C309"/>
      <c r="D309" s="35"/>
      <c r="E309" s="35"/>
      <c r="F309" s="35"/>
    </row>
    <row r="310" spans="1:6" x14ac:dyDescent="0.25">
      <c r="A310" s="33" t="s">
        <v>0</v>
      </c>
      <c r="B310" s="34" t="s">
        <v>189</v>
      </c>
      <c r="C310" t="s">
        <v>8</v>
      </c>
      <c r="D310" s="35">
        <v>7.5</v>
      </c>
      <c r="E310" s="35"/>
      <c r="F310" s="36">
        <f t="shared" ref="F310:F313" si="5">E310*TRUNC(D310,1.5)</f>
        <v>0</v>
      </c>
    </row>
    <row r="311" spans="1:6" ht="60" x14ac:dyDescent="0.25">
      <c r="A311" s="33" t="s">
        <v>1</v>
      </c>
      <c r="B311" s="34" t="s">
        <v>190</v>
      </c>
      <c r="C311" t="s">
        <v>7</v>
      </c>
      <c r="D311" s="35">
        <v>5</v>
      </c>
      <c r="E311" s="35"/>
      <c r="F311" s="36">
        <f t="shared" si="5"/>
        <v>0</v>
      </c>
    </row>
    <row r="312" spans="1:6" ht="45" x14ac:dyDescent="0.25">
      <c r="A312" s="33" t="s">
        <v>4</v>
      </c>
      <c r="B312" s="34" t="s">
        <v>191</v>
      </c>
      <c r="C312" t="s">
        <v>10</v>
      </c>
      <c r="D312" s="35">
        <v>1.5750000000000002</v>
      </c>
      <c r="E312" s="35"/>
      <c r="F312" s="36">
        <f t="shared" si="5"/>
        <v>0</v>
      </c>
    </row>
    <row r="313" spans="1:6" ht="30" x14ac:dyDescent="0.25">
      <c r="A313" s="33" t="s">
        <v>5</v>
      </c>
      <c r="B313" s="34" t="s">
        <v>192</v>
      </c>
      <c r="C313" t="s">
        <v>3</v>
      </c>
      <c r="D313" s="35">
        <v>7.5</v>
      </c>
      <c r="E313" s="35"/>
      <c r="F313" s="36">
        <f t="shared" si="5"/>
        <v>0</v>
      </c>
    </row>
    <row r="314" spans="1:6" x14ac:dyDescent="0.25">
      <c r="A314" s="33"/>
      <c r="B314" s="34"/>
      <c r="C314"/>
      <c r="D314" s="35"/>
      <c r="E314" s="35"/>
      <c r="F314" s="35"/>
    </row>
    <row r="315" spans="1:6" ht="90" x14ac:dyDescent="0.25">
      <c r="A315" s="33" t="s">
        <v>193</v>
      </c>
      <c r="B315" s="34" t="s">
        <v>194</v>
      </c>
      <c r="C315"/>
      <c r="D315" s="35"/>
      <c r="E315" s="35"/>
      <c r="F315" s="35"/>
    </row>
    <row r="316" spans="1:6" x14ac:dyDescent="0.25">
      <c r="A316" s="33" t="s">
        <v>0</v>
      </c>
      <c r="B316" s="34" t="s">
        <v>162</v>
      </c>
      <c r="C316" t="s">
        <v>3</v>
      </c>
      <c r="D316" s="35">
        <v>80</v>
      </c>
      <c r="E316" s="35"/>
      <c r="F316" s="36">
        <f t="shared" ref="F316:F317" si="6">E316*TRUNC(D316,1.5)</f>
        <v>0</v>
      </c>
    </row>
    <row r="317" spans="1:6" x14ac:dyDescent="0.25">
      <c r="A317" s="33" t="s">
        <v>1</v>
      </c>
      <c r="B317" s="34" t="s">
        <v>165</v>
      </c>
      <c r="C317" t="s">
        <v>3</v>
      </c>
      <c r="D317" s="35">
        <v>27</v>
      </c>
      <c r="E317" s="35"/>
      <c r="F317" s="36">
        <f t="shared" si="6"/>
        <v>0</v>
      </c>
    </row>
    <row r="318" spans="1:6" x14ac:dyDescent="0.25">
      <c r="A318" s="33"/>
      <c r="B318" s="34"/>
      <c r="C318"/>
      <c r="D318" s="35"/>
      <c r="E318" s="35"/>
      <c r="F318" s="35"/>
    </row>
    <row r="319" spans="1:6" ht="60" x14ac:dyDescent="0.25">
      <c r="A319" s="33" t="s">
        <v>195</v>
      </c>
      <c r="B319" s="34" t="s">
        <v>196</v>
      </c>
      <c r="C319" s="37"/>
      <c r="D319" s="38"/>
      <c r="E319" s="38"/>
      <c r="F319" s="38"/>
    </row>
    <row r="320" spans="1:6" x14ac:dyDescent="0.25">
      <c r="A320" s="33" t="s">
        <v>0</v>
      </c>
      <c r="B320" s="34" t="s">
        <v>197</v>
      </c>
      <c r="C320" s="37" t="s">
        <v>3</v>
      </c>
      <c r="D320" s="38">
        <v>120</v>
      </c>
      <c r="E320" s="38"/>
      <c r="F320" s="36">
        <f>E320*TRUNC(D320,1.5)</f>
        <v>0</v>
      </c>
    </row>
    <row r="321" spans="1:6" x14ac:dyDescent="0.25">
      <c r="A321" s="33" t="s">
        <v>1</v>
      </c>
      <c r="B321" s="34" t="s">
        <v>198</v>
      </c>
      <c r="C321" s="37" t="s">
        <v>8</v>
      </c>
      <c r="D321" s="38">
        <v>150</v>
      </c>
      <c r="E321" s="38"/>
      <c r="F321" s="36">
        <f>E321*TRUNC(D321,1.5)</f>
        <v>0</v>
      </c>
    </row>
    <row r="322" spans="1:6" x14ac:dyDescent="0.25">
      <c r="A322" s="33" t="s">
        <v>4</v>
      </c>
      <c r="B322" s="34" t="s">
        <v>199</v>
      </c>
      <c r="C322" s="37" t="s">
        <v>3</v>
      </c>
      <c r="D322" s="38">
        <v>28</v>
      </c>
      <c r="E322" s="38"/>
      <c r="F322" s="36">
        <f>E322*TRUNC(D322,1.5)</f>
        <v>0</v>
      </c>
    </row>
    <row r="323" spans="1:6" x14ac:dyDescent="0.25">
      <c r="A323" s="33" t="s">
        <v>5</v>
      </c>
      <c r="B323" s="34" t="s">
        <v>200</v>
      </c>
      <c r="C323" s="37" t="s">
        <v>3</v>
      </c>
      <c r="D323" s="38">
        <v>70</v>
      </c>
      <c r="E323" s="38"/>
      <c r="F323" s="36">
        <f>E323*TRUNC(D323,1.5)</f>
        <v>0</v>
      </c>
    </row>
    <row r="324" spans="1:6" x14ac:dyDescent="0.25">
      <c r="A324" s="33"/>
      <c r="B324" s="34"/>
      <c r="C324" s="37"/>
      <c r="D324" s="38"/>
      <c r="E324" s="38"/>
      <c r="F324" s="38"/>
    </row>
    <row r="325" spans="1:6" ht="135" x14ac:dyDescent="0.25">
      <c r="A325" s="33">
        <v>13</v>
      </c>
      <c r="B325" s="34" t="s">
        <v>201</v>
      </c>
      <c r="C325"/>
      <c r="D325" s="35"/>
      <c r="E325" s="35"/>
      <c r="F325" s="35"/>
    </row>
    <row r="326" spans="1:6" x14ac:dyDescent="0.25">
      <c r="A326" s="33" t="s">
        <v>0</v>
      </c>
      <c r="B326" s="34" t="s">
        <v>202</v>
      </c>
      <c r="C326" s="37" t="s">
        <v>3</v>
      </c>
      <c r="D326" s="35">
        <v>38</v>
      </c>
      <c r="E326" s="35"/>
      <c r="F326" s="36">
        <f t="shared" ref="F326:F330" si="7">E326*TRUNC(D326,1.5)</f>
        <v>0</v>
      </c>
    </row>
    <row r="327" spans="1:6" x14ac:dyDescent="0.25">
      <c r="A327" s="33" t="s">
        <v>1</v>
      </c>
      <c r="B327" s="34" t="s">
        <v>203</v>
      </c>
      <c r="C327" s="37" t="s">
        <v>3</v>
      </c>
      <c r="D327" s="35">
        <v>38</v>
      </c>
      <c r="E327" s="35"/>
      <c r="F327" s="36">
        <f t="shared" si="7"/>
        <v>0</v>
      </c>
    </row>
    <row r="328" spans="1:6" ht="45" x14ac:dyDescent="0.25">
      <c r="A328" s="33" t="s">
        <v>4</v>
      </c>
      <c r="B328" s="34" t="s">
        <v>204</v>
      </c>
      <c r="C328" s="37" t="s">
        <v>3</v>
      </c>
      <c r="D328" s="35">
        <v>38</v>
      </c>
      <c r="E328" s="35"/>
      <c r="F328" s="36">
        <f t="shared" si="7"/>
        <v>0</v>
      </c>
    </row>
    <row r="329" spans="1:6" x14ac:dyDescent="0.25">
      <c r="A329" s="33" t="s">
        <v>5</v>
      </c>
      <c r="B329" s="34" t="s">
        <v>205</v>
      </c>
      <c r="C329" s="37" t="s">
        <v>3</v>
      </c>
      <c r="D329" s="35">
        <v>40</v>
      </c>
      <c r="E329" s="35"/>
      <c r="F329" s="36">
        <f t="shared" si="7"/>
        <v>0</v>
      </c>
    </row>
    <row r="330" spans="1:6" ht="45" x14ac:dyDescent="0.25">
      <c r="A330" s="33" t="s">
        <v>6</v>
      </c>
      <c r="B330" s="34" t="s">
        <v>206</v>
      </c>
      <c r="C330" s="37" t="s">
        <v>3</v>
      </c>
      <c r="D330" s="35">
        <v>38</v>
      </c>
      <c r="E330" s="35"/>
      <c r="F330" s="36">
        <f t="shared" si="7"/>
        <v>0</v>
      </c>
    </row>
    <row r="331" spans="1:6" x14ac:dyDescent="0.25">
      <c r="A331" s="33"/>
      <c r="B331" s="34"/>
      <c r="C331" s="37"/>
      <c r="D331" s="35"/>
      <c r="E331" s="35"/>
      <c r="F331" s="35"/>
    </row>
    <row r="332" spans="1:6" ht="165" x14ac:dyDescent="0.25">
      <c r="A332" s="33" t="s">
        <v>207</v>
      </c>
      <c r="B332" s="34" t="s">
        <v>208</v>
      </c>
      <c r="C332" s="37"/>
      <c r="D332" s="35"/>
      <c r="E332" s="35"/>
      <c r="F332" s="35"/>
    </row>
    <row r="333" spans="1:6" ht="30" x14ac:dyDescent="0.25">
      <c r="A333" s="33" t="s">
        <v>0</v>
      </c>
      <c r="B333" s="34" t="s">
        <v>209</v>
      </c>
      <c r="C333" s="37" t="s">
        <v>3</v>
      </c>
      <c r="D333" s="35">
        <v>16</v>
      </c>
      <c r="E333" s="35"/>
      <c r="F333" s="35">
        <f>D333*E333</f>
        <v>0</v>
      </c>
    </row>
    <row r="334" spans="1:6" ht="45" x14ac:dyDescent="0.25">
      <c r="A334" s="33" t="s">
        <v>1</v>
      </c>
      <c r="B334" s="34" t="s">
        <v>210</v>
      </c>
      <c r="C334" s="37" t="s">
        <v>3</v>
      </c>
      <c r="D334" s="35">
        <v>16</v>
      </c>
      <c r="E334" s="35"/>
      <c r="F334" s="35">
        <f>D334*E334</f>
        <v>0</v>
      </c>
    </row>
    <row r="335" spans="1:6" x14ac:dyDescent="0.25">
      <c r="A335" s="33"/>
      <c r="B335" s="34"/>
      <c r="C335" s="37"/>
      <c r="D335" s="35"/>
      <c r="E335" s="35"/>
      <c r="F335" s="35"/>
    </row>
    <row r="336" spans="1:6" ht="90" x14ac:dyDescent="0.25">
      <c r="A336" s="33" t="s">
        <v>211</v>
      </c>
      <c r="B336" s="34" t="s">
        <v>212</v>
      </c>
      <c r="C336" s="37"/>
      <c r="D336" s="38"/>
      <c r="E336" s="38"/>
      <c r="F336" s="38"/>
    </row>
    <row r="337" spans="1:6" x14ac:dyDescent="0.25">
      <c r="A337" s="33"/>
      <c r="B337" s="34"/>
      <c r="C337" s="37" t="s">
        <v>3</v>
      </c>
      <c r="D337" s="39">
        <v>16.5</v>
      </c>
      <c r="E337" s="38"/>
      <c r="F337" s="36">
        <f>E337*TRUNC(D337,1.5)</f>
        <v>0</v>
      </c>
    </row>
    <row r="338" spans="1:6" x14ac:dyDescent="0.25">
      <c r="A338" s="33"/>
      <c r="B338" s="34"/>
      <c r="C338" s="37"/>
      <c r="D338" s="38"/>
      <c r="E338" s="38"/>
      <c r="F338" s="38"/>
    </row>
    <row r="339" spans="1:6" ht="75" x14ac:dyDescent="0.25">
      <c r="A339" s="33" t="s">
        <v>213</v>
      </c>
      <c r="B339" s="34" t="s">
        <v>214</v>
      </c>
      <c r="C339" s="37"/>
      <c r="D339" s="38"/>
      <c r="E339" s="38"/>
      <c r="F339" s="38"/>
    </row>
    <row r="340" spans="1:6" x14ac:dyDescent="0.25">
      <c r="A340" s="33"/>
      <c r="B340" s="34"/>
      <c r="C340" s="37" t="s">
        <v>3</v>
      </c>
      <c r="D340" s="39">
        <v>16.5</v>
      </c>
      <c r="E340" s="38"/>
      <c r="F340" s="36">
        <f>E340*TRUNC(D340,1.5)</f>
        <v>0</v>
      </c>
    </row>
    <row r="341" spans="1:6" ht="165" x14ac:dyDescent="0.25">
      <c r="A341" s="33" t="s">
        <v>215</v>
      </c>
      <c r="B341" s="34" t="s">
        <v>216</v>
      </c>
      <c r="C341"/>
      <c r="D341" s="35"/>
      <c r="E341" s="35"/>
      <c r="F341" s="35"/>
    </row>
    <row r="342" spans="1:6" ht="30" x14ac:dyDescent="0.25">
      <c r="A342" s="33" t="s">
        <v>0</v>
      </c>
      <c r="B342" s="34" t="s">
        <v>217</v>
      </c>
      <c r="C342" t="s">
        <v>3</v>
      </c>
      <c r="D342" s="35">
        <v>4.4000000000000004</v>
      </c>
      <c r="E342" s="35"/>
      <c r="F342" s="36">
        <f t="shared" ref="F342:F343" si="8">E342*TRUNC(D342,1.5)</f>
        <v>0</v>
      </c>
    </row>
    <row r="343" spans="1:6" ht="30" x14ac:dyDescent="0.25">
      <c r="A343" s="33" t="s">
        <v>1</v>
      </c>
      <c r="B343" s="34" t="s">
        <v>218</v>
      </c>
      <c r="C343" t="s">
        <v>3</v>
      </c>
      <c r="D343" s="35">
        <v>12.100000000000001</v>
      </c>
      <c r="E343" s="35"/>
      <c r="F343" s="36">
        <f t="shared" si="8"/>
        <v>0</v>
      </c>
    </row>
    <row r="344" spans="1:6" x14ac:dyDescent="0.25">
      <c r="A344" s="33"/>
      <c r="B344" s="34"/>
      <c r="C344"/>
      <c r="D344" s="35"/>
      <c r="E344" s="35"/>
      <c r="F344" s="35"/>
    </row>
    <row r="345" spans="1:6" ht="90" x14ac:dyDescent="0.25">
      <c r="A345" s="33" t="s">
        <v>219</v>
      </c>
      <c r="B345" s="34" t="s">
        <v>220</v>
      </c>
      <c r="C345"/>
      <c r="D345" s="35"/>
      <c r="E345" s="35"/>
      <c r="F345" s="35"/>
    </row>
    <row r="346" spans="1:6" ht="30" x14ac:dyDescent="0.25">
      <c r="A346" s="33" t="s">
        <v>0</v>
      </c>
      <c r="B346" s="34" t="s">
        <v>221</v>
      </c>
      <c r="C346" t="s">
        <v>3</v>
      </c>
      <c r="D346" s="35">
        <v>55.110000000000007</v>
      </c>
      <c r="E346" s="35"/>
      <c r="F346" s="36">
        <f t="shared" ref="F346:F350" si="9">E346*TRUNC(D346,1.5)</f>
        <v>0</v>
      </c>
    </row>
    <row r="347" spans="1:6" ht="30" x14ac:dyDescent="0.25">
      <c r="A347" s="33" t="s">
        <v>1</v>
      </c>
      <c r="B347" s="34" t="s">
        <v>222</v>
      </c>
      <c r="C347" t="s">
        <v>8</v>
      </c>
      <c r="D347" s="35">
        <v>62.150000000000006</v>
      </c>
      <c r="E347" s="35"/>
      <c r="F347" s="36">
        <f t="shared" si="9"/>
        <v>0</v>
      </c>
    </row>
    <row r="348" spans="1:6" ht="30" x14ac:dyDescent="0.25">
      <c r="A348" s="33" t="s">
        <v>4</v>
      </c>
      <c r="B348" s="34" t="s">
        <v>223</v>
      </c>
      <c r="C348" t="s">
        <v>3</v>
      </c>
      <c r="D348" s="35">
        <v>51</v>
      </c>
      <c r="E348" s="35"/>
      <c r="F348" s="36">
        <f t="shared" si="9"/>
        <v>0</v>
      </c>
    </row>
    <row r="349" spans="1:6" ht="30" x14ac:dyDescent="0.25">
      <c r="A349" s="33" t="s">
        <v>5</v>
      </c>
      <c r="B349" s="34" t="s">
        <v>224</v>
      </c>
      <c r="C349" t="s">
        <v>8</v>
      </c>
      <c r="D349" s="35">
        <v>56</v>
      </c>
      <c r="E349" s="35"/>
      <c r="F349" s="36">
        <f t="shared" si="9"/>
        <v>0</v>
      </c>
    </row>
    <row r="350" spans="1:6" ht="30" x14ac:dyDescent="0.25">
      <c r="A350" s="33" t="s">
        <v>6</v>
      </c>
      <c r="B350" s="34" t="s">
        <v>225</v>
      </c>
      <c r="C350" t="s">
        <v>8</v>
      </c>
      <c r="D350" s="35">
        <v>5</v>
      </c>
      <c r="E350" s="35"/>
      <c r="F350" s="36">
        <f t="shared" si="9"/>
        <v>0</v>
      </c>
    </row>
    <row r="351" spans="1:6" x14ac:dyDescent="0.25">
      <c r="A351" s="33"/>
      <c r="B351" s="34"/>
      <c r="C351"/>
      <c r="D351" s="35"/>
      <c r="E351" s="35"/>
      <c r="F351" s="35"/>
    </row>
    <row r="352" spans="1:6" ht="75" x14ac:dyDescent="0.25">
      <c r="A352" s="33" t="s">
        <v>226</v>
      </c>
      <c r="B352" s="34" t="s">
        <v>227</v>
      </c>
      <c r="C352" s="37"/>
      <c r="D352" s="35"/>
      <c r="E352"/>
      <c r="F352"/>
    </row>
    <row r="353" spans="1:6" ht="90" x14ac:dyDescent="0.25">
      <c r="A353" s="33"/>
      <c r="B353" s="34" t="s">
        <v>228</v>
      </c>
      <c r="C353" s="37"/>
      <c r="D353" s="35"/>
      <c r="E353"/>
      <c r="F353"/>
    </row>
    <row r="354" spans="1:6" x14ac:dyDescent="0.25">
      <c r="A354" s="33"/>
      <c r="B354" s="34" t="s">
        <v>229</v>
      </c>
      <c r="C354" s="37"/>
      <c r="D354" s="35"/>
      <c r="E354"/>
      <c r="F354"/>
    </row>
    <row r="355" spans="1:6" ht="45" x14ac:dyDescent="0.25">
      <c r="A355" s="33"/>
      <c r="B355" s="34" t="s">
        <v>230</v>
      </c>
      <c r="C355" s="37"/>
      <c r="D355" s="35"/>
      <c r="E355"/>
      <c r="F355"/>
    </row>
    <row r="356" spans="1:6" ht="150" x14ac:dyDescent="0.25">
      <c r="A356" s="33"/>
      <c r="B356" s="34" t="s">
        <v>231</v>
      </c>
      <c r="C356" s="37"/>
      <c r="D356" s="35"/>
      <c r="E356"/>
      <c r="F356"/>
    </row>
    <row r="357" spans="1:6" ht="60" x14ac:dyDescent="0.25">
      <c r="A357" s="33"/>
      <c r="B357" s="34" t="s">
        <v>232</v>
      </c>
      <c r="C357" s="37"/>
      <c r="D357" s="35"/>
      <c r="E357"/>
      <c r="F357"/>
    </row>
    <row r="358" spans="1:6" x14ac:dyDescent="0.25">
      <c r="A358" s="33"/>
      <c r="B358" s="34" t="s">
        <v>233</v>
      </c>
      <c r="C358" s="37"/>
      <c r="D358" s="35"/>
      <c r="E358"/>
      <c r="F358"/>
    </row>
    <row r="359" spans="1:6" x14ac:dyDescent="0.25">
      <c r="A359" s="33"/>
      <c r="B359" s="34" t="s">
        <v>234</v>
      </c>
      <c r="C359" s="37"/>
      <c r="D359" s="35"/>
      <c r="E359" s="35"/>
      <c r="F359" s="35"/>
    </row>
    <row r="360" spans="1:6" ht="45" x14ac:dyDescent="0.25">
      <c r="A360" s="33" t="s">
        <v>0</v>
      </c>
      <c r="B360" s="34" t="s">
        <v>235</v>
      </c>
      <c r="C360" s="37" t="s">
        <v>3</v>
      </c>
      <c r="D360" s="35">
        <v>16.2</v>
      </c>
      <c r="E360" s="35"/>
      <c r="F360" s="35">
        <f>D360*E360</f>
        <v>0</v>
      </c>
    </row>
    <row r="361" spans="1:6" x14ac:dyDescent="0.25">
      <c r="A361" s="33" t="s">
        <v>1</v>
      </c>
      <c r="B361" s="34" t="s">
        <v>236</v>
      </c>
      <c r="C361" s="37" t="s">
        <v>3</v>
      </c>
      <c r="D361" s="35">
        <v>15</v>
      </c>
      <c r="E361" s="35"/>
      <c r="F361" s="35">
        <f>D361*E361</f>
        <v>0</v>
      </c>
    </row>
    <row r="362" spans="1:6" x14ac:dyDescent="0.25">
      <c r="A362" s="33" t="s">
        <v>4</v>
      </c>
      <c r="B362" s="34" t="s">
        <v>237</v>
      </c>
      <c r="C362" s="37" t="s">
        <v>8</v>
      </c>
      <c r="D362" s="35">
        <v>10</v>
      </c>
      <c r="E362" s="35"/>
      <c r="F362" s="35">
        <f>D362*E362</f>
        <v>0</v>
      </c>
    </row>
    <row r="363" spans="1:6" ht="30" x14ac:dyDescent="0.25">
      <c r="A363" s="33" t="s">
        <v>5</v>
      </c>
      <c r="B363" s="34" t="s">
        <v>238</v>
      </c>
      <c r="C363" s="37" t="s">
        <v>8</v>
      </c>
      <c r="D363" s="35">
        <v>8</v>
      </c>
      <c r="E363" s="35"/>
      <c r="F363" s="35">
        <f>D363*E363</f>
        <v>0</v>
      </c>
    </row>
    <row r="364" spans="1:6" x14ac:dyDescent="0.25">
      <c r="A364" s="33"/>
      <c r="B364" s="34"/>
      <c r="C364" s="37"/>
      <c r="D364" s="35"/>
      <c r="E364" s="35"/>
      <c r="F364" s="35"/>
    </row>
    <row r="365" spans="1:6" ht="45" x14ac:dyDescent="0.25">
      <c r="A365" s="33" t="s">
        <v>239</v>
      </c>
      <c r="B365" s="34" t="s">
        <v>240</v>
      </c>
      <c r="C365" s="37"/>
      <c r="D365" s="35"/>
      <c r="E365" s="35"/>
      <c r="F365" s="35"/>
    </row>
    <row r="366" spans="1:6" x14ac:dyDescent="0.25">
      <c r="A366" s="33" t="s">
        <v>0</v>
      </c>
      <c r="B366" s="34" t="s">
        <v>241</v>
      </c>
      <c r="C366" s="37" t="s">
        <v>7</v>
      </c>
      <c r="D366" s="35">
        <v>1</v>
      </c>
      <c r="E366" s="35"/>
      <c r="F366" s="35">
        <f t="shared" ref="F366:F371" si="10">D366*E366</f>
        <v>0</v>
      </c>
    </row>
    <row r="367" spans="1:6" x14ac:dyDescent="0.25">
      <c r="A367" s="33" t="s">
        <v>1</v>
      </c>
      <c r="B367" s="34" t="s">
        <v>242</v>
      </c>
      <c r="C367" s="37" t="s">
        <v>7</v>
      </c>
      <c r="D367" s="35">
        <v>1</v>
      </c>
      <c r="E367" s="35"/>
      <c r="F367" s="35">
        <f t="shared" si="10"/>
        <v>0</v>
      </c>
    </row>
    <row r="368" spans="1:6" x14ac:dyDescent="0.25">
      <c r="A368" s="33" t="s">
        <v>4</v>
      </c>
      <c r="B368" s="34" t="s">
        <v>243</v>
      </c>
      <c r="C368" s="37" t="s">
        <v>7</v>
      </c>
      <c r="D368" s="35">
        <v>1</v>
      </c>
      <c r="E368" s="35"/>
      <c r="F368" s="35">
        <f t="shared" si="10"/>
        <v>0</v>
      </c>
    </row>
    <row r="369" spans="1:6" x14ac:dyDescent="0.25">
      <c r="A369" s="33" t="s">
        <v>5</v>
      </c>
      <c r="B369" s="34" t="s">
        <v>244</v>
      </c>
      <c r="C369" s="37" t="s">
        <v>7</v>
      </c>
      <c r="D369" s="35">
        <v>1</v>
      </c>
      <c r="E369" s="35"/>
      <c r="F369" s="35">
        <f t="shared" si="10"/>
        <v>0</v>
      </c>
    </row>
    <row r="370" spans="1:6" x14ac:dyDescent="0.25">
      <c r="A370" s="33" t="s">
        <v>6</v>
      </c>
      <c r="B370" s="34" t="s">
        <v>245</v>
      </c>
      <c r="C370" s="37" t="s">
        <v>7</v>
      </c>
      <c r="D370" s="35">
        <v>1</v>
      </c>
      <c r="E370" s="35"/>
      <c r="F370" s="35">
        <f t="shared" si="10"/>
        <v>0</v>
      </c>
    </row>
    <row r="371" spans="1:6" x14ac:dyDescent="0.25">
      <c r="A371" s="33" t="s">
        <v>9</v>
      </c>
      <c r="B371" s="34" t="s">
        <v>246</v>
      </c>
      <c r="C371" s="37" t="s">
        <v>7</v>
      </c>
      <c r="D371" s="35">
        <v>1</v>
      </c>
      <c r="E371" s="35"/>
      <c r="F371" s="35">
        <f t="shared" si="10"/>
        <v>0</v>
      </c>
    </row>
    <row r="372" spans="1:6" x14ac:dyDescent="0.25">
      <c r="A372" s="33"/>
      <c r="B372" s="34"/>
      <c r="C372"/>
      <c r="D372" s="35"/>
      <c r="E372" s="35"/>
      <c r="F372" s="35"/>
    </row>
    <row r="373" spans="1:6" ht="45" x14ac:dyDescent="0.25">
      <c r="A373" s="33" t="s">
        <v>247</v>
      </c>
      <c r="B373" s="34" t="s">
        <v>248</v>
      </c>
      <c r="C373" s="37"/>
      <c r="D373" s="35"/>
      <c r="E373" s="35"/>
      <c r="F373" s="35"/>
    </row>
    <row r="374" spans="1:6" ht="45" x14ac:dyDescent="0.25">
      <c r="A374" s="33" t="s">
        <v>0</v>
      </c>
      <c r="B374" s="34" t="s">
        <v>249</v>
      </c>
      <c r="C374" s="37" t="s">
        <v>7</v>
      </c>
      <c r="D374" s="35">
        <v>1</v>
      </c>
      <c r="E374" s="35"/>
      <c r="F374" s="35">
        <f>D374*E374</f>
        <v>0</v>
      </c>
    </row>
    <row r="375" spans="1:6" ht="45" x14ac:dyDescent="0.25">
      <c r="A375" s="33" t="s">
        <v>1</v>
      </c>
      <c r="B375" s="34" t="s">
        <v>250</v>
      </c>
      <c r="C375" s="37" t="s">
        <v>7</v>
      </c>
      <c r="D375" s="35">
        <v>1</v>
      </c>
      <c r="E375" s="35"/>
      <c r="F375" s="35">
        <f>D375*E375</f>
        <v>0</v>
      </c>
    </row>
    <row r="376" spans="1:6" ht="30" x14ac:dyDescent="0.25">
      <c r="A376" s="33" t="s">
        <v>4</v>
      </c>
      <c r="B376" s="34" t="s">
        <v>251</v>
      </c>
      <c r="C376" s="37" t="s">
        <v>7</v>
      </c>
      <c r="D376" s="35">
        <v>1</v>
      </c>
      <c r="E376" s="35"/>
      <c r="F376" s="35">
        <f>D376*E376</f>
        <v>0</v>
      </c>
    </row>
    <row r="377" spans="1:6" ht="30" x14ac:dyDescent="0.25">
      <c r="A377" s="33" t="s">
        <v>5</v>
      </c>
      <c r="B377" s="34" t="s">
        <v>252</v>
      </c>
      <c r="C377" s="37" t="s">
        <v>7</v>
      </c>
      <c r="D377" s="35">
        <v>3</v>
      </c>
      <c r="E377" s="35"/>
      <c r="F377" s="35">
        <f>D377*E377</f>
        <v>0</v>
      </c>
    </row>
    <row r="378" spans="1:6" x14ac:dyDescent="0.25">
      <c r="A378" s="33"/>
      <c r="B378" s="34"/>
      <c r="C378" s="37"/>
      <c r="D378" s="35"/>
      <c r="E378" s="35"/>
      <c r="F378" s="35"/>
    </row>
    <row r="379" spans="1:6" ht="90" x14ac:dyDescent="0.25">
      <c r="A379" s="33" t="s">
        <v>253</v>
      </c>
      <c r="B379" s="34" t="s">
        <v>254</v>
      </c>
      <c r="C379" s="37"/>
      <c r="D379" s="35"/>
      <c r="E379" s="35"/>
      <c r="F379" s="35"/>
    </row>
    <row r="380" spans="1:6" x14ac:dyDescent="0.25">
      <c r="A380" s="33" t="s">
        <v>0</v>
      </c>
      <c r="B380" s="34" t="s">
        <v>255</v>
      </c>
      <c r="C380" s="37" t="s">
        <v>7</v>
      </c>
      <c r="D380" s="35">
        <v>1</v>
      </c>
      <c r="E380" s="35"/>
      <c r="F380" s="35">
        <f>D380*E380</f>
        <v>0</v>
      </c>
    </row>
    <row r="381" spans="1:6" x14ac:dyDescent="0.25">
      <c r="A381" s="33" t="s">
        <v>1</v>
      </c>
      <c r="B381" s="34" t="s">
        <v>256</v>
      </c>
      <c r="C381" s="37" t="s">
        <v>7</v>
      </c>
      <c r="D381" s="35">
        <v>2</v>
      </c>
      <c r="E381" s="35"/>
      <c r="F381" s="35">
        <f>D381*E381</f>
        <v>0</v>
      </c>
    </row>
    <row r="382" spans="1:6" x14ac:dyDescent="0.25">
      <c r="A382" s="33" t="s">
        <v>4</v>
      </c>
      <c r="B382" s="34" t="s">
        <v>257</v>
      </c>
      <c r="C382" s="37" t="s">
        <v>7</v>
      </c>
      <c r="D382" s="35">
        <v>1</v>
      </c>
      <c r="E382" s="35"/>
      <c r="F382" s="35">
        <f>D382*E382</f>
        <v>0</v>
      </c>
    </row>
    <row r="383" spans="1:6" x14ac:dyDescent="0.25">
      <c r="A383" s="33"/>
      <c r="B383" s="34"/>
      <c r="C383"/>
      <c r="D383" s="35"/>
      <c r="E383" s="35"/>
      <c r="F383" s="35"/>
    </row>
    <row r="384" spans="1:6" ht="165" x14ac:dyDescent="0.25">
      <c r="A384" s="40" t="s">
        <v>258</v>
      </c>
      <c r="B384" s="34" t="s">
        <v>259</v>
      </c>
      <c r="C384" s="37"/>
      <c r="D384" s="41"/>
      <c r="E384" s="42"/>
      <c r="F384" s="42"/>
    </row>
    <row r="385" spans="1:6" ht="30" x14ac:dyDescent="0.25">
      <c r="A385" s="40"/>
      <c r="B385" s="34" t="s">
        <v>260</v>
      </c>
      <c r="C385" s="37"/>
      <c r="D385" s="41"/>
      <c r="E385" s="42"/>
      <c r="F385" s="42"/>
    </row>
    <row r="386" spans="1:6" ht="15.75" x14ac:dyDescent="0.25">
      <c r="A386" s="40"/>
      <c r="B386" s="34" t="s">
        <v>261</v>
      </c>
      <c r="C386" s="37"/>
      <c r="D386" s="41"/>
      <c r="E386" s="42"/>
      <c r="F386" s="42"/>
    </row>
    <row r="387" spans="1:6" ht="30" x14ac:dyDescent="0.25">
      <c r="A387" s="40" t="s">
        <v>0</v>
      </c>
      <c r="B387" s="34" t="s">
        <v>262</v>
      </c>
      <c r="C387" s="37" t="s">
        <v>2</v>
      </c>
      <c r="D387" s="38">
        <v>440</v>
      </c>
      <c r="E387" s="43"/>
      <c r="F387" s="39">
        <f>E387*TRUNC(D387,1.5)</f>
        <v>0</v>
      </c>
    </row>
    <row r="388" spans="1:6" ht="30" x14ac:dyDescent="0.25">
      <c r="A388" s="40" t="s">
        <v>1</v>
      </c>
      <c r="B388" s="34" t="s">
        <v>263</v>
      </c>
      <c r="C388" s="37" t="s">
        <v>3</v>
      </c>
      <c r="D388" s="38">
        <v>405</v>
      </c>
      <c r="E388" s="43"/>
      <c r="F388" s="39">
        <f>E388*TRUNC(D388,1.5)</f>
        <v>0</v>
      </c>
    </row>
    <row r="389" spans="1:6" ht="30" x14ac:dyDescent="0.25">
      <c r="A389" s="40" t="s">
        <v>4</v>
      </c>
      <c r="B389" s="34" t="s">
        <v>264</v>
      </c>
      <c r="C389" s="37" t="s">
        <v>3</v>
      </c>
      <c r="D389" s="38">
        <v>60</v>
      </c>
      <c r="E389" s="43"/>
      <c r="F389" s="39">
        <f>E389*TRUNC(D389,1.5)</f>
        <v>0</v>
      </c>
    </row>
    <row r="390" spans="1:6" x14ac:dyDescent="0.25">
      <c r="A390" s="33"/>
      <c r="B390" s="34"/>
      <c r="C390" s="37"/>
      <c r="D390" s="38"/>
      <c r="E390" s="38"/>
      <c r="F390" s="38"/>
    </row>
    <row r="391" spans="1:6" ht="105" x14ac:dyDescent="0.25">
      <c r="A391" s="40" t="s">
        <v>265</v>
      </c>
      <c r="B391" s="34" t="s">
        <v>266</v>
      </c>
      <c r="C391" s="37"/>
      <c r="D391" s="38"/>
      <c r="E391" s="42"/>
      <c r="F391" s="42"/>
    </row>
    <row r="392" spans="1:6" ht="75" x14ac:dyDescent="0.25">
      <c r="A392" s="40"/>
      <c r="B392" s="34" t="s">
        <v>267</v>
      </c>
      <c r="C392" s="37"/>
      <c r="D392" s="38"/>
      <c r="E392" s="42"/>
      <c r="F392" s="42"/>
    </row>
    <row r="393" spans="1:6" ht="30" x14ac:dyDescent="0.25">
      <c r="A393" s="40"/>
      <c r="B393" s="34" t="s">
        <v>268</v>
      </c>
      <c r="C393" s="37"/>
      <c r="D393" s="38"/>
      <c r="E393" s="42"/>
      <c r="F393" s="42"/>
    </row>
    <row r="394" spans="1:6" ht="30" x14ac:dyDescent="0.25">
      <c r="A394" s="40"/>
      <c r="B394" s="34" t="s">
        <v>269</v>
      </c>
      <c r="C394" s="37"/>
      <c r="D394" s="38"/>
      <c r="E394" s="42"/>
      <c r="F394" s="42"/>
    </row>
    <row r="395" spans="1:6" x14ac:dyDescent="0.25">
      <c r="A395" s="40"/>
      <c r="B395" s="34" t="s">
        <v>270</v>
      </c>
      <c r="C395" s="37"/>
      <c r="D395" s="38"/>
      <c r="E395" s="42"/>
      <c r="F395" s="42"/>
    </row>
    <row r="396" spans="1:6" x14ac:dyDescent="0.25">
      <c r="A396" s="40"/>
      <c r="B396" s="34" t="s">
        <v>271</v>
      </c>
      <c r="C396" s="37"/>
      <c r="D396" s="38"/>
      <c r="E396" s="42"/>
      <c r="F396" s="42"/>
    </row>
    <row r="397" spans="1:6" x14ac:dyDescent="0.25">
      <c r="A397" s="40"/>
      <c r="B397" s="34" t="s">
        <v>272</v>
      </c>
      <c r="C397" s="37"/>
      <c r="D397" s="38"/>
      <c r="E397" s="42"/>
      <c r="F397" s="42"/>
    </row>
    <row r="398" spans="1:6" x14ac:dyDescent="0.25">
      <c r="A398" s="33"/>
      <c r="B398" s="34"/>
      <c r="C398" s="37" t="s">
        <v>3</v>
      </c>
      <c r="D398" s="38">
        <v>77.086874999999992</v>
      </c>
      <c r="E398" s="38"/>
      <c r="F398" s="36">
        <f>E398*TRUNC(D398,1.5)</f>
        <v>0</v>
      </c>
    </row>
    <row r="399" spans="1:6" x14ac:dyDescent="0.25">
      <c r="A399" s="33"/>
      <c r="B399" s="34"/>
      <c r="C399" s="37"/>
      <c r="D399" s="38"/>
      <c r="E399" s="38"/>
      <c r="F399" s="38"/>
    </row>
    <row r="400" spans="1:6" ht="180" x14ac:dyDescent="0.25">
      <c r="A400" s="33" t="s">
        <v>13</v>
      </c>
      <c r="B400" s="34" t="s">
        <v>273</v>
      </c>
      <c r="C400"/>
      <c r="D400" s="35"/>
      <c r="E400" s="35"/>
      <c r="F400" s="35"/>
    </row>
    <row r="401" spans="1:6" ht="45" x14ac:dyDescent="0.25">
      <c r="A401" s="33" t="s">
        <v>0</v>
      </c>
      <c r="B401" s="34" t="s">
        <v>274</v>
      </c>
      <c r="C401" t="s">
        <v>8</v>
      </c>
      <c r="D401" s="35">
        <v>80</v>
      </c>
      <c r="E401" s="35"/>
      <c r="F401" s="36">
        <f>E401*TRUNC(D401,1.5)</f>
        <v>0</v>
      </c>
    </row>
    <row r="402" spans="1:6" ht="45" x14ac:dyDescent="0.25">
      <c r="A402" s="33" t="s">
        <v>1</v>
      </c>
      <c r="B402" s="34" t="s">
        <v>275</v>
      </c>
      <c r="C402" t="s">
        <v>7</v>
      </c>
      <c r="D402" s="35">
        <v>8</v>
      </c>
      <c r="E402" s="35"/>
      <c r="F402" s="36">
        <f>E402*TRUNC(D402,1.5)</f>
        <v>0</v>
      </c>
    </row>
    <row r="403" spans="1:6" x14ac:dyDescent="0.25">
      <c r="A403" s="33"/>
      <c r="B403" s="34"/>
      <c r="C403"/>
      <c r="D403" s="35"/>
      <c r="E403" s="35"/>
      <c r="F403" s="35"/>
    </row>
    <row r="404" spans="1:6" ht="30" x14ac:dyDescent="0.25">
      <c r="A404" s="44"/>
      <c r="B404" s="45" t="s">
        <v>276</v>
      </c>
      <c r="C404" s="46"/>
      <c r="D404" s="47"/>
      <c r="E404" s="47"/>
      <c r="F404" s="47">
        <f>SUM(F259:F403)</f>
        <v>0</v>
      </c>
    </row>
    <row r="405" spans="1:6" x14ac:dyDescent="0.25">
      <c r="A405" s="33"/>
      <c r="B405" s="34"/>
      <c r="C405"/>
      <c r="D405" s="35"/>
      <c r="E405" s="35"/>
      <c r="F405" s="35"/>
    </row>
  </sheetData>
  <mergeCells count="123">
    <mergeCell ref="A147:G147"/>
    <mergeCell ref="A148:G148"/>
    <mergeCell ref="A149:G149"/>
    <mergeCell ref="A150:G150"/>
    <mergeCell ref="A151:G151"/>
    <mergeCell ref="A152:G152"/>
    <mergeCell ref="A158:G158"/>
    <mergeCell ref="A159:G159"/>
    <mergeCell ref="A160:G160"/>
    <mergeCell ref="A161:G161"/>
    <mergeCell ref="A162:G162"/>
    <mergeCell ref="A163:G163"/>
    <mergeCell ref="A153:G153"/>
    <mergeCell ref="A154:G154"/>
    <mergeCell ref="A155:G155"/>
    <mergeCell ref="A156:G156"/>
    <mergeCell ref="A157:G157"/>
    <mergeCell ref="A168:G168"/>
    <mergeCell ref="A169:G169"/>
    <mergeCell ref="A170:G170"/>
    <mergeCell ref="A171:G171"/>
    <mergeCell ref="A172:G172"/>
    <mergeCell ref="A173:G173"/>
    <mergeCell ref="A164:G164"/>
    <mergeCell ref="A165:G165"/>
    <mergeCell ref="A166:G166"/>
    <mergeCell ref="A167:G167"/>
    <mergeCell ref="A179:G179"/>
    <mergeCell ref="A180:G180"/>
    <mergeCell ref="A181:G181"/>
    <mergeCell ref="A182:G182"/>
    <mergeCell ref="A183:G183"/>
    <mergeCell ref="A184:G184"/>
    <mergeCell ref="A174:G174"/>
    <mergeCell ref="A175:G175"/>
    <mergeCell ref="A176:G176"/>
    <mergeCell ref="A177:G177"/>
    <mergeCell ref="A178:G178"/>
    <mergeCell ref="A191:G191"/>
    <mergeCell ref="A192:G192"/>
    <mergeCell ref="A193:G193"/>
    <mergeCell ref="A194:G194"/>
    <mergeCell ref="A195:G195"/>
    <mergeCell ref="A196:G196"/>
    <mergeCell ref="A185:G185"/>
    <mergeCell ref="A186:G186"/>
    <mergeCell ref="A187:G187"/>
    <mergeCell ref="A188:G188"/>
    <mergeCell ref="A189:G189"/>
    <mergeCell ref="A190:G190"/>
    <mergeCell ref="A203:G203"/>
    <mergeCell ref="A197:G197"/>
    <mergeCell ref="A198:G198"/>
    <mergeCell ref="A199:G199"/>
    <mergeCell ref="A200:G200"/>
    <mergeCell ref="A201:G201"/>
    <mergeCell ref="A202:G202"/>
    <mergeCell ref="A204:G204"/>
    <mergeCell ref="A206:G206"/>
    <mergeCell ref="A207:G207"/>
    <mergeCell ref="A208:G208"/>
    <mergeCell ref="A209:G209"/>
    <mergeCell ref="A210:G210"/>
    <mergeCell ref="A211:G211"/>
    <mergeCell ref="A205:G205"/>
    <mergeCell ref="A218:G218"/>
    <mergeCell ref="A219:G219"/>
    <mergeCell ref="A220:G220"/>
    <mergeCell ref="A221:G221"/>
    <mergeCell ref="A222:G222"/>
    <mergeCell ref="A223:G223"/>
    <mergeCell ref="A212:G212"/>
    <mergeCell ref="A213:G213"/>
    <mergeCell ref="A214:G214"/>
    <mergeCell ref="A215:G215"/>
    <mergeCell ref="A216:G216"/>
    <mergeCell ref="A217:G217"/>
    <mergeCell ref="A230:G230"/>
    <mergeCell ref="A231:G231"/>
    <mergeCell ref="A232:G232"/>
    <mergeCell ref="A233:G233"/>
    <mergeCell ref="A234:G234"/>
    <mergeCell ref="A235:G235"/>
    <mergeCell ref="A224:G224"/>
    <mergeCell ref="A225:G225"/>
    <mergeCell ref="A226:G226"/>
    <mergeCell ref="A227:G227"/>
    <mergeCell ref="A228:G228"/>
    <mergeCell ref="A229:G229"/>
    <mergeCell ref="A260:G260"/>
    <mergeCell ref="A254:G254"/>
    <mergeCell ref="A255:G255"/>
    <mergeCell ref="A256:G256"/>
    <mergeCell ref="A257:G257"/>
    <mergeCell ref="A258:G258"/>
    <mergeCell ref="A259:G259"/>
    <mergeCell ref="A248:G248"/>
    <mergeCell ref="A249:G249"/>
    <mergeCell ref="A250:G250"/>
    <mergeCell ref="A251:G251"/>
    <mergeCell ref="A252:G252"/>
    <mergeCell ref="A253:G253"/>
    <mergeCell ref="A242:G242"/>
    <mergeCell ref="B122:E122"/>
    <mergeCell ref="B123:E123"/>
    <mergeCell ref="B124:E124"/>
    <mergeCell ref="B66:F66"/>
    <mergeCell ref="A116:F116"/>
    <mergeCell ref="B118:E118"/>
    <mergeCell ref="B120:E120"/>
    <mergeCell ref="B119:E119"/>
    <mergeCell ref="B121:E121"/>
    <mergeCell ref="A243:G243"/>
    <mergeCell ref="A244:G244"/>
    <mergeCell ref="A245:G245"/>
    <mergeCell ref="A246:G246"/>
    <mergeCell ref="A247:G247"/>
    <mergeCell ref="A236:G236"/>
    <mergeCell ref="A237:G237"/>
    <mergeCell ref="A238:G238"/>
    <mergeCell ref="A239:G239"/>
    <mergeCell ref="A240:G240"/>
    <mergeCell ref="A241:G241"/>
  </mergeCells>
  <pageMargins left="0.70866141732283472" right="0.70866141732283472" top="0.74803149606299213" bottom="0.94488188976377963" header="0.31496062992125984" footer="0.31496062992125984"/>
  <pageSetup paperSize="9" scale="90" fitToHeight="0" orientation="portrait" r:id="rId1"/>
  <headerFooter>
    <oddHeader>&amp;L&amp;G&amp;CSTUDIO KUŠAN d.o.o. -Ilica 56,10000 Zagreb,
tel/fax: 385-(0)1-4846845, e-mail:studio-kusan@studio-kusan.hr</oddHeader>
    <oddFooter>&amp;L&amp;9Investitor:
Građevina:
Lokacija:
Datum:&amp;C&amp;9Sveučilište u Zagrebu Pravni fakultet
Pravni fakultet Studij socijalnog rada
Nazorova 51, Zagreb k.č. 1255/1 k.o. Centar
listopad 2018&amp;R
&amp;P</oddFooter>
  </headerFooter>
  <rowBreaks count="4" manualBreakCount="4">
    <brk id="145" max="6" man="1"/>
    <brk id="203" max="16383" man="1"/>
    <brk id="243" max="16383" man="1"/>
    <brk id="260"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4C99-1DC9-4C2A-AC64-AEE3F821727F}">
  <dimension ref="A1:K51"/>
  <sheetViews>
    <sheetView view="pageLayout" topLeftCell="A19" zoomScaleNormal="100" workbookViewId="0">
      <selection activeCell="E51" sqref="E51"/>
    </sheetView>
  </sheetViews>
  <sheetFormatPr defaultColWidth="9.140625" defaultRowHeight="12.75" x14ac:dyDescent="0.2"/>
  <cols>
    <col min="1" max="9" width="9.140625" style="372"/>
    <col min="10" max="10" width="11.7109375" style="372" customWidth="1"/>
    <col min="11" max="16384" width="9.140625" style="372"/>
  </cols>
  <sheetData>
    <row r="1" spans="1:11" s="120" customFormat="1" ht="15" customHeight="1" x14ac:dyDescent="0.2">
      <c r="A1" s="382"/>
      <c r="B1" s="382"/>
      <c r="C1" s="382"/>
      <c r="D1" s="390"/>
      <c r="E1" s="382"/>
      <c r="F1" s="382"/>
      <c r="G1" s="382"/>
      <c r="H1" s="382"/>
      <c r="I1" s="382"/>
      <c r="J1" s="382"/>
    </row>
    <row r="2" spans="1:11" s="120" customFormat="1" x14ac:dyDescent="0.2">
      <c r="A2" s="382"/>
      <c r="B2" s="388"/>
      <c r="C2" s="382"/>
      <c r="D2" s="387" t="s">
        <v>424</v>
      </c>
      <c r="E2" s="382"/>
      <c r="F2" s="382"/>
      <c r="G2" s="382"/>
      <c r="H2" s="382"/>
      <c r="I2" s="382"/>
    </row>
    <row r="3" spans="1:11" s="120" customFormat="1" x14ac:dyDescent="0.2">
      <c r="A3" s="382"/>
      <c r="B3" s="388"/>
      <c r="C3" s="382"/>
      <c r="D3" s="387" t="s">
        <v>423</v>
      </c>
      <c r="E3" s="382"/>
      <c r="F3" s="382"/>
      <c r="G3" s="382"/>
      <c r="H3" s="382"/>
      <c r="I3" s="382"/>
    </row>
    <row r="4" spans="1:11" s="120" customFormat="1" x14ac:dyDescent="0.2">
      <c r="A4" s="382"/>
      <c r="B4" s="382"/>
      <c r="C4" s="382"/>
      <c r="D4" s="387" t="s">
        <v>422</v>
      </c>
      <c r="E4" s="382"/>
      <c r="F4" s="382"/>
      <c r="G4" s="382"/>
      <c r="H4" s="382"/>
      <c r="I4" s="382"/>
    </row>
    <row r="5" spans="1:11" s="120" customFormat="1" x14ac:dyDescent="0.2">
      <c r="A5" s="382"/>
      <c r="B5" s="382"/>
      <c r="C5" s="382"/>
      <c r="D5" s="387" t="s">
        <v>421</v>
      </c>
      <c r="E5" s="382"/>
      <c r="F5" s="382"/>
      <c r="G5" s="382"/>
      <c r="H5" s="382"/>
      <c r="I5" s="382"/>
    </row>
    <row r="6" spans="1:11" s="120" customFormat="1" x14ac:dyDescent="0.2">
      <c r="A6" s="382"/>
      <c r="B6" s="382"/>
      <c r="C6" s="382"/>
      <c r="D6" s="389" t="s">
        <v>420</v>
      </c>
      <c r="E6" s="382"/>
      <c r="F6" s="382"/>
      <c r="G6" s="382"/>
      <c r="H6" s="382"/>
      <c r="I6" s="382"/>
      <c r="J6" s="382"/>
    </row>
    <row r="7" spans="1:11" s="120" customFormat="1" x14ac:dyDescent="0.2">
      <c r="A7" s="382"/>
      <c r="B7" s="382"/>
      <c r="C7" s="382"/>
      <c r="D7" s="387" t="s">
        <v>419</v>
      </c>
      <c r="E7" s="382"/>
      <c r="F7" s="382"/>
      <c r="G7" s="382"/>
      <c r="H7" s="382"/>
      <c r="I7" s="382"/>
      <c r="J7" s="382"/>
    </row>
    <row r="8" spans="1:11" s="120" customFormat="1" x14ac:dyDescent="0.2">
      <c r="A8" s="382"/>
      <c r="B8" s="388"/>
      <c r="C8" s="382"/>
      <c r="D8" s="387" t="s">
        <v>418</v>
      </c>
      <c r="E8" s="382"/>
      <c r="F8" s="382"/>
      <c r="G8" s="382"/>
      <c r="H8" s="382"/>
      <c r="I8" s="382"/>
      <c r="J8" s="382"/>
    </row>
    <row r="9" spans="1:11" s="120" customFormat="1" x14ac:dyDescent="0.2">
      <c r="A9" s="382"/>
      <c r="B9" s="386"/>
      <c r="C9" s="382"/>
      <c r="D9" s="385" t="s">
        <v>417</v>
      </c>
      <c r="E9" s="382"/>
      <c r="F9" s="382"/>
      <c r="G9" s="382"/>
      <c r="H9" s="382"/>
      <c r="I9" s="382"/>
      <c r="J9" s="382"/>
    </row>
    <row r="10" spans="1:11" s="120" customFormat="1" ht="13.5" thickBot="1" x14ac:dyDescent="0.25">
      <c r="A10" s="383"/>
      <c r="B10" s="383"/>
      <c r="C10" s="383"/>
      <c r="D10" s="384"/>
      <c r="E10" s="383"/>
      <c r="F10" s="383"/>
      <c r="G10" s="383"/>
      <c r="H10" s="383"/>
      <c r="I10" s="383"/>
      <c r="J10" s="383"/>
    </row>
    <row r="11" spans="1:11" s="120" customFormat="1" ht="13.5" thickTop="1" x14ac:dyDescent="0.2">
      <c r="A11" s="382"/>
      <c r="B11" s="382"/>
      <c r="C11" s="382"/>
      <c r="D11" s="382"/>
      <c r="E11" s="382"/>
      <c r="F11" s="382"/>
      <c r="G11" s="382"/>
      <c r="H11" s="382"/>
      <c r="I11" s="382"/>
      <c r="J11" s="382"/>
    </row>
    <row r="12" spans="1:11" x14ac:dyDescent="0.2">
      <c r="K12" s="373"/>
    </row>
    <row r="13" spans="1:11" ht="15" x14ac:dyDescent="0.2">
      <c r="B13" s="380" t="s">
        <v>416</v>
      </c>
      <c r="E13" s="380" t="s">
        <v>415</v>
      </c>
    </row>
    <row r="14" spans="1:11" ht="15" x14ac:dyDescent="0.2">
      <c r="E14" s="381" t="s">
        <v>414</v>
      </c>
    </row>
    <row r="15" spans="1:11" ht="15" x14ac:dyDescent="0.2">
      <c r="E15" s="381"/>
    </row>
    <row r="16" spans="1:11" ht="15" x14ac:dyDescent="0.2">
      <c r="B16" s="380" t="s">
        <v>413</v>
      </c>
      <c r="E16" s="380" t="s">
        <v>412</v>
      </c>
    </row>
    <row r="17" spans="2:11" ht="15" x14ac:dyDescent="0.2">
      <c r="B17" s="380"/>
      <c r="E17" s="380"/>
    </row>
    <row r="18" spans="2:11" ht="15" x14ac:dyDescent="0.2">
      <c r="B18" s="380" t="s">
        <v>411</v>
      </c>
      <c r="E18" s="380" t="s">
        <v>410</v>
      </c>
    </row>
    <row r="19" spans="2:11" ht="15" x14ac:dyDescent="0.2">
      <c r="B19" s="380"/>
      <c r="E19" s="380"/>
      <c r="K19" s="373"/>
    </row>
    <row r="20" spans="2:11" ht="15" x14ac:dyDescent="0.2">
      <c r="B20" s="380" t="s">
        <v>409</v>
      </c>
      <c r="E20" s="380" t="s">
        <v>408</v>
      </c>
      <c r="K20" s="373"/>
    </row>
    <row r="21" spans="2:11" ht="15" x14ac:dyDescent="0.2">
      <c r="B21" s="380"/>
      <c r="K21" s="373"/>
    </row>
    <row r="22" spans="2:11" ht="15" x14ac:dyDescent="0.2">
      <c r="B22" s="380" t="s">
        <v>407</v>
      </c>
      <c r="E22" s="380"/>
      <c r="G22" s="380" t="s">
        <v>406</v>
      </c>
      <c r="K22" s="373"/>
    </row>
    <row r="23" spans="2:11" ht="14.25" x14ac:dyDescent="0.2">
      <c r="B23" s="368"/>
      <c r="K23" s="373"/>
    </row>
    <row r="24" spans="2:11" ht="35.25" x14ac:dyDescent="0.5">
      <c r="C24" s="378"/>
      <c r="F24" s="379" t="s">
        <v>405</v>
      </c>
      <c r="K24" s="373"/>
    </row>
    <row r="25" spans="2:11" ht="18" x14ac:dyDescent="0.25">
      <c r="C25" s="378"/>
      <c r="F25" s="377" t="s">
        <v>404</v>
      </c>
      <c r="K25" s="373"/>
    </row>
    <row r="26" spans="2:11" ht="18" x14ac:dyDescent="0.25">
      <c r="B26" s="376"/>
      <c r="F26" s="377" t="s">
        <v>403</v>
      </c>
      <c r="K26" s="373"/>
    </row>
    <row r="27" spans="2:11" ht="15" x14ac:dyDescent="0.25">
      <c r="B27" s="376"/>
      <c r="K27" s="373"/>
    </row>
    <row r="28" spans="2:11" ht="15" x14ac:dyDescent="0.25">
      <c r="B28" s="376"/>
      <c r="K28" s="373"/>
    </row>
    <row r="29" spans="2:11" ht="15" x14ac:dyDescent="0.25">
      <c r="B29" s="376"/>
      <c r="K29" s="373"/>
    </row>
    <row r="30" spans="2:11" ht="14.25" x14ac:dyDescent="0.2">
      <c r="B30" s="374" t="s">
        <v>402</v>
      </c>
      <c r="K30" s="373"/>
    </row>
    <row r="31" spans="2:11" ht="14.25" x14ac:dyDescent="0.2">
      <c r="B31" s="374" t="s">
        <v>401</v>
      </c>
      <c r="K31" s="373"/>
    </row>
    <row r="32" spans="2:11" ht="14.25" x14ac:dyDescent="0.2">
      <c r="B32" s="375" t="s">
        <v>400</v>
      </c>
      <c r="K32" s="373"/>
    </row>
    <row r="33" spans="2:11" ht="14.25" x14ac:dyDescent="0.2">
      <c r="B33" s="374"/>
      <c r="K33" s="373"/>
    </row>
    <row r="34" spans="2:11" ht="14.25" x14ac:dyDescent="0.2">
      <c r="B34" s="374"/>
      <c r="K34" s="373"/>
    </row>
    <row r="35" spans="2:11" ht="14.25" x14ac:dyDescent="0.2">
      <c r="B35" s="374"/>
      <c r="K35" s="373"/>
    </row>
    <row r="36" spans="2:11" ht="14.25" x14ac:dyDescent="0.2">
      <c r="B36" s="374"/>
      <c r="K36" s="373"/>
    </row>
    <row r="37" spans="2:11" ht="14.25" x14ac:dyDescent="0.2">
      <c r="B37" s="374"/>
      <c r="K37" s="373"/>
    </row>
    <row r="38" spans="2:11" ht="14.25" x14ac:dyDescent="0.2">
      <c r="B38" s="374"/>
      <c r="K38" s="373"/>
    </row>
    <row r="39" spans="2:11" ht="14.25" x14ac:dyDescent="0.2">
      <c r="B39" s="374"/>
      <c r="K39" s="373"/>
    </row>
    <row r="40" spans="2:11" ht="14.25" x14ac:dyDescent="0.2">
      <c r="B40" s="374"/>
      <c r="K40" s="373"/>
    </row>
    <row r="41" spans="2:11" ht="14.25" x14ac:dyDescent="0.2">
      <c r="B41" s="374"/>
      <c r="K41" s="373"/>
    </row>
    <row r="42" spans="2:11" ht="14.25" x14ac:dyDescent="0.2">
      <c r="B42" s="374" t="s">
        <v>396</v>
      </c>
      <c r="K42" s="373"/>
    </row>
    <row r="43" spans="2:11" ht="14.25" x14ac:dyDescent="0.2">
      <c r="B43" s="374" t="s">
        <v>397</v>
      </c>
      <c r="K43" s="373"/>
    </row>
    <row r="44" spans="2:11" ht="14.25" x14ac:dyDescent="0.2">
      <c r="B44" s="374" t="s">
        <v>398</v>
      </c>
      <c r="K44" s="373"/>
    </row>
    <row r="45" spans="2:11" ht="14.25" x14ac:dyDescent="0.2">
      <c r="H45" s="368" t="s">
        <v>399</v>
      </c>
      <c r="K45" s="373"/>
    </row>
    <row r="46" spans="2:11" ht="14.25" x14ac:dyDescent="0.2">
      <c r="B46" s="368"/>
      <c r="K46" s="373"/>
    </row>
    <row r="47" spans="2:11" ht="14.25" x14ac:dyDescent="0.2">
      <c r="H47" s="374" t="s">
        <v>398</v>
      </c>
      <c r="K47" s="373"/>
    </row>
    <row r="48" spans="2:11" ht="14.25" x14ac:dyDescent="0.2">
      <c r="B48" s="368"/>
      <c r="K48" s="373"/>
    </row>
    <row r="49" spans="2:11" ht="14.25" x14ac:dyDescent="0.2">
      <c r="B49" s="368"/>
      <c r="K49" s="373"/>
    </row>
    <row r="50" spans="2:11" ht="14.25" x14ac:dyDescent="0.2">
      <c r="B50" s="368" t="s">
        <v>395</v>
      </c>
      <c r="K50" s="373"/>
    </row>
    <row r="51" spans="2:11" x14ac:dyDescent="0.2">
      <c r="K51" s="373"/>
    </row>
  </sheetData>
  <pageMargins left="0.59027777777777779" right="0.27986111111111112" top="0.2902777777777778" bottom="0.98402777777777772"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6B8F1-ED34-478E-BC20-C1EBAFC6BD64}">
  <dimension ref="A1:B42"/>
  <sheetViews>
    <sheetView view="pageLayout" topLeftCell="A43" zoomScaleNormal="100" workbookViewId="0">
      <selection activeCell="B30" sqref="B30"/>
    </sheetView>
  </sheetViews>
  <sheetFormatPr defaultColWidth="8.85546875" defaultRowHeight="14.25" x14ac:dyDescent="0.2"/>
  <cols>
    <col min="1" max="1" width="4.85546875" style="410" customWidth="1"/>
    <col min="2" max="2" width="84.42578125" style="410" customWidth="1"/>
    <col min="3" max="16384" width="8.85546875" style="393"/>
  </cols>
  <sheetData>
    <row r="1" spans="1:2" x14ac:dyDescent="0.2">
      <c r="A1" s="391"/>
      <c r="B1" s="392"/>
    </row>
    <row r="2" spans="1:2" ht="15" x14ac:dyDescent="0.2">
      <c r="A2" s="394"/>
      <c r="B2" s="395" t="s">
        <v>425</v>
      </c>
    </row>
    <row r="3" spans="1:2" x14ac:dyDescent="0.2">
      <c r="A3" s="396"/>
      <c r="B3" s="397"/>
    </row>
    <row r="4" spans="1:2" ht="57" x14ac:dyDescent="0.2">
      <c r="A4" s="398" t="s">
        <v>145</v>
      </c>
      <c r="B4" s="399" t="s">
        <v>426</v>
      </c>
    </row>
    <row r="5" spans="1:2" ht="71.25" x14ac:dyDescent="0.2">
      <c r="A5" s="398" t="s">
        <v>156</v>
      </c>
      <c r="B5" s="400" t="s">
        <v>427</v>
      </c>
    </row>
    <row r="6" spans="1:2" ht="28.5" x14ac:dyDescent="0.2">
      <c r="A6" s="398" t="s">
        <v>159</v>
      </c>
      <c r="B6" s="397" t="s">
        <v>428</v>
      </c>
    </row>
    <row r="7" spans="1:2" ht="42.75" x14ac:dyDescent="0.2">
      <c r="A7" s="398" t="s">
        <v>163</v>
      </c>
      <c r="B7" s="397" t="s">
        <v>429</v>
      </c>
    </row>
    <row r="8" spans="1:2" ht="42.75" x14ac:dyDescent="0.2">
      <c r="A8" s="398" t="s">
        <v>166</v>
      </c>
      <c r="B8" s="397" t="s">
        <v>430</v>
      </c>
    </row>
    <row r="9" spans="1:2" ht="28.5" x14ac:dyDescent="0.2">
      <c r="A9" s="398" t="s">
        <v>171</v>
      </c>
      <c r="B9" s="397" t="s">
        <v>431</v>
      </c>
    </row>
    <row r="10" spans="1:2" ht="71.25" x14ac:dyDescent="0.2">
      <c r="A10" s="398" t="s">
        <v>176</v>
      </c>
      <c r="B10" s="401" t="s">
        <v>432</v>
      </c>
    </row>
    <row r="11" spans="1:2" ht="28.5" x14ac:dyDescent="0.2">
      <c r="A11" s="398" t="s">
        <v>178</v>
      </c>
      <c r="B11" s="397" t="s">
        <v>433</v>
      </c>
    </row>
    <row r="12" spans="1:2" ht="71.25" x14ac:dyDescent="0.2">
      <c r="A12" s="398" t="s">
        <v>185</v>
      </c>
      <c r="B12" s="397" t="s">
        <v>434</v>
      </c>
    </row>
    <row r="13" spans="1:2" ht="71.25" x14ac:dyDescent="0.2">
      <c r="A13" s="398" t="s">
        <v>187</v>
      </c>
      <c r="B13" s="401" t="s">
        <v>435</v>
      </c>
    </row>
    <row r="14" spans="1:2" ht="42.75" x14ac:dyDescent="0.2">
      <c r="A14" s="398" t="s">
        <v>193</v>
      </c>
      <c r="B14" s="397" t="s">
        <v>436</v>
      </c>
    </row>
    <row r="15" spans="1:2" ht="28.5" x14ac:dyDescent="0.2">
      <c r="A15" s="398" t="s">
        <v>195</v>
      </c>
      <c r="B15" s="397" t="s">
        <v>437</v>
      </c>
    </row>
    <row r="16" spans="1:2" ht="42.75" x14ac:dyDescent="0.2">
      <c r="A16" s="398" t="s">
        <v>438</v>
      </c>
      <c r="B16" s="397" t="s">
        <v>439</v>
      </c>
    </row>
    <row r="17" spans="1:2" ht="57" x14ac:dyDescent="0.2">
      <c r="A17" s="398" t="s">
        <v>207</v>
      </c>
      <c r="B17" s="397" t="s">
        <v>440</v>
      </c>
    </row>
    <row r="18" spans="1:2" ht="42.75" x14ac:dyDescent="0.2">
      <c r="A18" s="398" t="s">
        <v>211</v>
      </c>
      <c r="B18" s="397" t="s">
        <v>441</v>
      </c>
    </row>
    <row r="19" spans="1:2" ht="85.5" x14ac:dyDescent="0.2">
      <c r="A19" s="398" t="s">
        <v>213</v>
      </c>
      <c r="B19" s="401" t="s">
        <v>442</v>
      </c>
    </row>
    <row r="20" spans="1:2" x14ac:dyDescent="0.2">
      <c r="A20" s="398" t="s">
        <v>215</v>
      </c>
      <c r="B20" s="397" t="s">
        <v>443</v>
      </c>
    </row>
    <row r="21" spans="1:2" ht="42.75" x14ac:dyDescent="0.2">
      <c r="A21" s="398"/>
      <c r="B21" s="402" t="s">
        <v>444</v>
      </c>
    </row>
    <row r="22" spans="1:2" x14ac:dyDescent="0.2">
      <c r="A22" s="398"/>
      <c r="B22" s="397" t="s">
        <v>445</v>
      </c>
    </row>
    <row r="23" spans="1:2" ht="28.5" x14ac:dyDescent="0.2">
      <c r="A23" s="398" t="s">
        <v>219</v>
      </c>
      <c r="B23" s="397" t="s">
        <v>446</v>
      </c>
    </row>
    <row r="24" spans="1:2" ht="42.75" x14ac:dyDescent="0.2">
      <c r="A24" s="398" t="s">
        <v>226</v>
      </c>
      <c r="B24" s="397" t="s">
        <v>447</v>
      </c>
    </row>
    <row r="25" spans="1:2" ht="42.75" x14ac:dyDescent="0.2">
      <c r="A25" s="398" t="s">
        <v>239</v>
      </c>
      <c r="B25" s="397" t="s">
        <v>448</v>
      </c>
    </row>
    <row r="26" spans="1:2" ht="42.75" x14ac:dyDescent="0.2">
      <c r="A26" s="398" t="s">
        <v>247</v>
      </c>
      <c r="B26" s="401" t="s">
        <v>449</v>
      </c>
    </row>
    <row r="27" spans="1:2" ht="28.5" x14ac:dyDescent="0.2">
      <c r="A27" s="403" t="s">
        <v>253</v>
      </c>
      <c r="B27" s="404" t="s">
        <v>450</v>
      </c>
    </row>
    <row r="28" spans="1:2" ht="42.75" x14ac:dyDescent="0.2">
      <c r="A28" s="403" t="s">
        <v>258</v>
      </c>
      <c r="B28" s="404" t="s">
        <v>451</v>
      </c>
    </row>
    <row r="29" spans="1:2" ht="42.75" x14ac:dyDescent="0.2">
      <c r="A29" s="403" t="s">
        <v>265</v>
      </c>
      <c r="B29" s="400" t="s">
        <v>452</v>
      </c>
    </row>
    <row r="30" spans="1:2" ht="71.25" x14ac:dyDescent="0.2">
      <c r="A30" s="403"/>
      <c r="B30" s="400" t="s">
        <v>453</v>
      </c>
    </row>
    <row r="31" spans="1:2" ht="42.75" x14ac:dyDescent="0.2">
      <c r="A31" s="403" t="s">
        <v>14</v>
      </c>
      <c r="B31" s="405" t="s">
        <v>454</v>
      </c>
    </row>
    <row r="32" spans="1:2" ht="85.5" x14ac:dyDescent="0.2">
      <c r="A32" s="403" t="s">
        <v>455</v>
      </c>
      <c r="B32" s="400" t="s">
        <v>456</v>
      </c>
    </row>
    <row r="33" spans="1:2" ht="85.5" x14ac:dyDescent="0.2">
      <c r="A33" s="403" t="s">
        <v>457</v>
      </c>
      <c r="B33" s="400" t="s">
        <v>458</v>
      </c>
    </row>
    <row r="34" spans="1:2" ht="42.75" x14ac:dyDescent="0.2">
      <c r="A34" s="403" t="s">
        <v>459</v>
      </c>
      <c r="B34" s="405" t="s">
        <v>460</v>
      </c>
    </row>
    <row r="35" spans="1:2" ht="57" x14ac:dyDescent="0.2">
      <c r="A35" s="403" t="s">
        <v>461</v>
      </c>
      <c r="B35" s="405" t="s">
        <v>462</v>
      </c>
    </row>
    <row r="36" spans="1:2" x14ac:dyDescent="0.2">
      <c r="A36" s="403" t="s">
        <v>463</v>
      </c>
      <c r="B36" s="405" t="s">
        <v>464</v>
      </c>
    </row>
    <row r="37" spans="1:2" ht="90" x14ac:dyDescent="0.2">
      <c r="A37" s="403" t="s">
        <v>465</v>
      </c>
      <c r="B37" s="406" t="s">
        <v>466</v>
      </c>
    </row>
    <row r="38" spans="1:2" ht="57" x14ac:dyDescent="0.2">
      <c r="A38" s="403" t="s">
        <v>467</v>
      </c>
      <c r="B38" s="400" t="s">
        <v>468</v>
      </c>
    </row>
    <row r="39" spans="1:2" ht="199.5" x14ac:dyDescent="0.2">
      <c r="A39" s="407" t="s">
        <v>469</v>
      </c>
      <c r="B39" s="399" t="s">
        <v>470</v>
      </c>
    </row>
    <row r="40" spans="1:2" ht="85.5" x14ac:dyDescent="0.2">
      <c r="A40" s="407" t="s">
        <v>471</v>
      </c>
      <c r="B40" s="408" t="s">
        <v>472</v>
      </c>
    </row>
    <row r="41" spans="1:2" ht="28.5" x14ac:dyDescent="0.2">
      <c r="A41" s="407" t="s">
        <v>473</v>
      </c>
      <c r="B41" s="408" t="s">
        <v>474</v>
      </c>
    </row>
    <row r="42" spans="1:2" x14ac:dyDescent="0.2">
      <c r="A42" s="407"/>
      <c r="B42" s="409"/>
    </row>
  </sheetData>
  <pageMargins left="0.74791666666666667" right="0.43333333333333335" top="1.3177083333333333" bottom="0.85416666666666663" header="0.31527777777777777" footer="0.35416666666666669"/>
  <pageSetup paperSize="9" firstPageNumber="0" orientation="portrait" horizontalDpi="300" verticalDpi="300" r:id="rId1"/>
  <headerFooter alignWithMargins="0">
    <oddHeader>&amp;LINVESTITOR: Sveučilište u Zagrebu Pravni fakultet
GRAĐEVINA: Pravni fakultet u Zagrebu Studij socijalnog rada 
LOKACIJA: Nazorova 51, Zagreb, k.č. 1255/1, k.o. Centar
BROJ PROJEKTA: TD–E 1010/18
DATUM: listopad 2018. godine</oddHeader>
    <oddFooter>&amp;L&amp;11PROJEKTANT: 
ovl. inž. Ivan Đurđević dipl.ing.el. &amp;C&amp;12                                            SLIMEL d.o.o.   &amp;R      &amp;12Strana:&amp;P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4F76B-9BD9-41C0-992C-36D44E509B2A}">
  <dimension ref="A1:IT161"/>
  <sheetViews>
    <sheetView showZeros="0" view="pageLayout" topLeftCell="A151" zoomScaleNormal="100" workbookViewId="0">
      <selection activeCell="E35" sqref="E35"/>
    </sheetView>
  </sheetViews>
  <sheetFormatPr defaultRowHeight="12.75" x14ac:dyDescent="0.2"/>
  <cols>
    <col min="1" max="1" width="6.5703125" style="54" customWidth="1"/>
    <col min="2" max="2" width="54" style="54" customWidth="1"/>
    <col min="3" max="3" width="7.28515625" style="366" customWidth="1"/>
    <col min="4" max="4" width="7.85546875" style="367" customWidth="1"/>
    <col min="5" max="5" width="10" style="54" customWidth="1"/>
    <col min="6" max="6" width="11.28515625" style="54" customWidth="1"/>
    <col min="7" max="16384" width="9.140625" style="54"/>
  </cols>
  <sheetData>
    <row r="1" spans="1:6" ht="15.75" x14ac:dyDescent="0.25">
      <c r="A1" s="48" t="s">
        <v>277</v>
      </c>
      <c r="B1" s="49"/>
      <c r="C1" s="50"/>
      <c r="D1" s="51"/>
      <c r="E1" s="52"/>
      <c r="F1" s="53"/>
    </row>
    <row r="2" spans="1:6" ht="25.5" x14ac:dyDescent="0.2">
      <c r="A2" s="55" t="s">
        <v>278</v>
      </c>
      <c r="B2" s="56" t="s">
        <v>279</v>
      </c>
      <c r="C2" s="57" t="s">
        <v>280</v>
      </c>
      <c r="D2" s="58" t="s">
        <v>131</v>
      </c>
      <c r="E2" s="59" t="s">
        <v>281</v>
      </c>
      <c r="F2" s="60" t="s">
        <v>282</v>
      </c>
    </row>
    <row r="3" spans="1:6" x14ac:dyDescent="0.2">
      <c r="A3" s="61"/>
      <c r="B3" s="62"/>
      <c r="C3" s="63"/>
      <c r="D3" s="64"/>
      <c r="E3" s="65"/>
      <c r="F3" s="66"/>
    </row>
    <row r="4" spans="1:6" s="73" customFormat="1" ht="15" x14ac:dyDescent="0.25">
      <c r="A4" s="67" t="s">
        <v>283</v>
      </c>
      <c r="B4" s="68"/>
      <c r="C4" s="69"/>
      <c r="D4" s="70"/>
      <c r="E4" s="71"/>
      <c r="F4" s="72"/>
    </row>
    <row r="5" spans="1:6" ht="25.5" x14ac:dyDescent="0.2">
      <c r="A5" s="74">
        <v>1</v>
      </c>
      <c r="B5" s="75" t="s">
        <v>284</v>
      </c>
      <c r="C5" s="75"/>
      <c r="D5" s="75"/>
      <c r="E5" s="76"/>
      <c r="F5" s="77"/>
    </row>
    <row r="6" spans="1:6" ht="75" x14ac:dyDescent="0.2">
      <c r="A6" s="78"/>
      <c r="B6" s="79" t="s">
        <v>285</v>
      </c>
      <c r="C6" s="80" t="s">
        <v>7</v>
      </c>
      <c r="D6" s="81">
        <v>1</v>
      </c>
      <c r="E6" s="82"/>
      <c r="F6" s="83" t="str">
        <f t="shared" ref="F6:F8" si="0">IF(E6&gt;0,E6*D6," ")</f>
        <v xml:space="preserve"> </v>
      </c>
    </row>
    <row r="7" spans="1:6" x14ac:dyDescent="0.2">
      <c r="A7" s="78"/>
      <c r="B7" s="84" t="s">
        <v>286</v>
      </c>
      <c r="C7" s="80" t="s">
        <v>7</v>
      </c>
      <c r="D7" s="81">
        <v>5</v>
      </c>
      <c r="E7" s="82"/>
      <c r="F7" s="83" t="str">
        <f t="shared" si="0"/>
        <v xml:space="preserve"> </v>
      </c>
    </row>
    <row r="8" spans="1:6" ht="75" x14ac:dyDescent="0.2">
      <c r="A8" s="78"/>
      <c r="B8" s="79" t="s">
        <v>287</v>
      </c>
      <c r="C8" s="85" t="s">
        <v>288</v>
      </c>
      <c r="D8" s="86">
        <v>1</v>
      </c>
      <c r="E8" s="87"/>
      <c r="F8" s="83" t="str">
        <f t="shared" si="0"/>
        <v xml:space="preserve"> </v>
      </c>
    </row>
    <row r="9" spans="1:6" x14ac:dyDescent="0.2">
      <c r="A9" s="88"/>
      <c r="B9" s="89" t="s">
        <v>289</v>
      </c>
      <c r="C9" s="90"/>
      <c r="D9" s="91"/>
      <c r="E9" s="92"/>
      <c r="F9" s="66"/>
    </row>
    <row r="10" spans="1:6" x14ac:dyDescent="0.2">
      <c r="A10" s="61"/>
      <c r="B10" s="62"/>
      <c r="C10" s="63"/>
      <c r="D10" s="64"/>
      <c r="E10" s="65"/>
      <c r="F10" s="66"/>
    </row>
    <row r="11" spans="1:6" ht="51.75" customHeight="1" x14ac:dyDescent="0.2">
      <c r="A11" s="74">
        <v>2</v>
      </c>
      <c r="B11" s="429" t="s">
        <v>290</v>
      </c>
      <c r="C11" s="429"/>
      <c r="D11" s="429"/>
      <c r="E11" s="76"/>
      <c r="F11" s="77"/>
    </row>
    <row r="12" spans="1:6" ht="90" x14ac:dyDescent="0.2">
      <c r="A12" s="78"/>
      <c r="B12" s="79" t="s">
        <v>291</v>
      </c>
      <c r="C12" s="93" t="s">
        <v>288</v>
      </c>
      <c r="D12" s="81">
        <v>1</v>
      </c>
      <c r="E12" s="87"/>
      <c r="F12" s="83" t="str">
        <f t="shared" ref="F12:F26" si="1">IF(E12&gt;0,E12*D12," ")</f>
        <v xml:space="preserve"> </v>
      </c>
    </row>
    <row r="13" spans="1:6" ht="60" x14ac:dyDescent="0.2">
      <c r="A13" s="78"/>
      <c r="B13" s="94" t="s">
        <v>292</v>
      </c>
      <c r="C13" s="95" t="s">
        <v>7</v>
      </c>
      <c r="D13" s="96">
        <v>1</v>
      </c>
      <c r="E13" s="82"/>
      <c r="F13" s="83" t="str">
        <f t="shared" si="1"/>
        <v xml:space="preserve"> </v>
      </c>
    </row>
    <row r="14" spans="1:6" ht="60" x14ac:dyDescent="0.2">
      <c r="A14" s="78"/>
      <c r="B14" s="97" t="s">
        <v>293</v>
      </c>
      <c r="C14" s="93" t="s">
        <v>7</v>
      </c>
      <c r="D14" s="81">
        <v>1</v>
      </c>
      <c r="E14" s="87"/>
      <c r="F14" s="83" t="str">
        <f t="shared" si="1"/>
        <v xml:space="preserve"> </v>
      </c>
    </row>
    <row r="15" spans="1:6" ht="60" x14ac:dyDescent="0.2">
      <c r="A15" s="78"/>
      <c r="B15" s="97" t="s">
        <v>294</v>
      </c>
      <c r="C15" s="93" t="s">
        <v>7</v>
      </c>
      <c r="D15" s="81">
        <v>1</v>
      </c>
      <c r="E15" s="87"/>
      <c r="F15" s="83" t="str">
        <f t="shared" si="1"/>
        <v xml:space="preserve"> </v>
      </c>
    </row>
    <row r="16" spans="1:6" ht="75" x14ac:dyDescent="0.2">
      <c r="A16" s="78"/>
      <c r="B16" s="97" t="s">
        <v>295</v>
      </c>
      <c r="C16" s="93" t="s">
        <v>7</v>
      </c>
      <c r="D16" s="81">
        <v>1</v>
      </c>
      <c r="E16" s="87"/>
      <c r="F16" s="83" t="str">
        <f t="shared" si="1"/>
        <v xml:space="preserve"> </v>
      </c>
    </row>
    <row r="17" spans="1:6" ht="75" x14ac:dyDescent="0.2">
      <c r="A17" s="78"/>
      <c r="B17" s="79" t="s">
        <v>296</v>
      </c>
      <c r="C17" s="93" t="s">
        <v>7</v>
      </c>
      <c r="D17" s="81">
        <v>1</v>
      </c>
      <c r="E17" s="87"/>
      <c r="F17" s="83" t="str">
        <f t="shared" si="1"/>
        <v xml:space="preserve"> </v>
      </c>
    </row>
    <row r="18" spans="1:6" ht="75" x14ac:dyDescent="0.2">
      <c r="A18" s="78"/>
      <c r="B18" s="79" t="s">
        <v>297</v>
      </c>
      <c r="C18" s="93" t="s">
        <v>7</v>
      </c>
      <c r="D18" s="81">
        <v>6</v>
      </c>
      <c r="E18" s="87"/>
      <c r="F18" s="83" t="str">
        <f t="shared" si="1"/>
        <v xml:space="preserve"> </v>
      </c>
    </row>
    <row r="19" spans="1:6" ht="75" x14ac:dyDescent="0.2">
      <c r="A19" s="78"/>
      <c r="B19" s="79" t="s">
        <v>298</v>
      </c>
      <c r="C19" s="93" t="s">
        <v>7</v>
      </c>
      <c r="D19" s="81">
        <v>12</v>
      </c>
      <c r="E19" s="87"/>
      <c r="F19" s="83" t="str">
        <f>IF(E19&gt;0,E19*D19," ")</f>
        <v xml:space="preserve"> </v>
      </c>
    </row>
    <row r="20" spans="1:6" ht="75" x14ac:dyDescent="0.2">
      <c r="A20" s="78"/>
      <c r="B20" s="79" t="s">
        <v>299</v>
      </c>
      <c r="C20" s="80" t="s">
        <v>7</v>
      </c>
      <c r="D20" s="81">
        <v>1</v>
      </c>
      <c r="E20" s="82"/>
      <c r="F20" s="83" t="str">
        <f t="shared" si="1"/>
        <v xml:space="preserve"> </v>
      </c>
    </row>
    <row r="21" spans="1:6" ht="51" x14ac:dyDescent="0.2">
      <c r="A21" s="78"/>
      <c r="B21" s="84" t="s">
        <v>300</v>
      </c>
      <c r="C21" s="80" t="s">
        <v>288</v>
      </c>
      <c r="D21" s="81">
        <v>1</v>
      </c>
      <c r="E21" s="82"/>
      <c r="F21" s="83" t="str">
        <f t="shared" si="1"/>
        <v xml:space="preserve"> </v>
      </c>
    </row>
    <row r="22" spans="1:6" ht="63.75" x14ac:dyDescent="0.2">
      <c r="A22" s="78"/>
      <c r="B22" s="98" t="s">
        <v>301</v>
      </c>
      <c r="C22" s="80" t="s">
        <v>7</v>
      </c>
      <c r="D22" s="81">
        <v>9</v>
      </c>
      <c r="E22" s="82"/>
      <c r="F22" s="83" t="str">
        <f t="shared" si="1"/>
        <v xml:space="preserve"> </v>
      </c>
    </row>
    <row r="23" spans="1:6" x14ac:dyDescent="0.2">
      <c r="A23" s="78"/>
      <c r="B23" s="84" t="s">
        <v>302</v>
      </c>
      <c r="C23" s="80" t="s">
        <v>7</v>
      </c>
      <c r="D23" s="81">
        <v>1</v>
      </c>
      <c r="E23" s="82"/>
      <c r="F23" s="83" t="str">
        <f t="shared" si="1"/>
        <v xml:space="preserve"> </v>
      </c>
    </row>
    <row r="24" spans="1:6" x14ac:dyDescent="0.2">
      <c r="A24" s="78"/>
      <c r="B24" s="99" t="s">
        <v>303</v>
      </c>
      <c r="C24" s="100" t="s">
        <v>288</v>
      </c>
      <c r="D24" s="101">
        <v>1</v>
      </c>
      <c r="E24" s="87"/>
      <c r="F24" s="83" t="str">
        <f t="shared" si="1"/>
        <v xml:space="preserve"> </v>
      </c>
    </row>
    <row r="25" spans="1:6" x14ac:dyDescent="0.2">
      <c r="A25" s="78"/>
      <c r="B25" s="99" t="s">
        <v>304</v>
      </c>
      <c r="C25" s="93" t="s">
        <v>288</v>
      </c>
      <c r="D25" s="81">
        <v>1</v>
      </c>
      <c r="E25" s="87"/>
      <c r="F25" s="83" t="str">
        <f t="shared" si="1"/>
        <v xml:space="preserve"> </v>
      </c>
    </row>
    <row r="26" spans="1:6" ht="63.75" x14ac:dyDescent="0.2">
      <c r="A26" s="78"/>
      <c r="B26" s="99" t="s">
        <v>305</v>
      </c>
      <c r="C26" s="85" t="s">
        <v>288</v>
      </c>
      <c r="D26" s="86">
        <v>1</v>
      </c>
      <c r="E26" s="87"/>
      <c r="F26" s="83" t="str">
        <f t="shared" si="1"/>
        <v xml:space="preserve"> </v>
      </c>
    </row>
    <row r="27" spans="1:6" x14ac:dyDescent="0.2">
      <c r="A27" s="88"/>
      <c r="B27" s="89" t="s">
        <v>289</v>
      </c>
      <c r="C27" s="90"/>
      <c r="D27" s="91"/>
      <c r="E27" s="92"/>
      <c r="F27" s="66"/>
    </row>
    <row r="28" spans="1:6" x14ac:dyDescent="0.2">
      <c r="A28" s="61"/>
      <c r="B28" s="62"/>
      <c r="C28" s="63"/>
      <c r="D28" s="64"/>
      <c r="E28" s="65"/>
      <c r="F28" s="66"/>
    </row>
    <row r="29" spans="1:6" s="73" customFormat="1" ht="15" x14ac:dyDescent="0.25">
      <c r="A29" s="67" t="s">
        <v>306</v>
      </c>
      <c r="B29" s="102"/>
      <c r="C29" s="103"/>
      <c r="D29" s="430" t="str">
        <f>IF(SUM(F12:F28)&gt;0,SUM(F12:F28)," ")</f>
        <v xml:space="preserve"> </v>
      </c>
      <c r="E29" s="431"/>
      <c r="F29" s="104"/>
    </row>
    <row r="30" spans="1:6" x14ac:dyDescent="0.2">
      <c r="A30" s="105"/>
      <c r="B30" s="106"/>
      <c r="C30" s="107"/>
      <c r="D30" s="108"/>
      <c r="E30" s="109"/>
      <c r="F30" s="110"/>
    </row>
    <row r="31" spans="1:6" s="73" customFormat="1" ht="15" x14ac:dyDescent="0.25">
      <c r="A31" s="67" t="s">
        <v>307</v>
      </c>
      <c r="B31" s="102"/>
      <c r="C31" s="103"/>
      <c r="D31" s="111"/>
      <c r="E31" s="112"/>
      <c r="F31" s="113"/>
    </row>
    <row r="32" spans="1:6" s="120" customFormat="1" ht="25.5" x14ac:dyDescent="0.2">
      <c r="A32" s="114">
        <v>1</v>
      </c>
      <c r="B32" s="115" t="s">
        <v>308</v>
      </c>
      <c r="C32" s="116"/>
      <c r="D32" s="117"/>
      <c r="E32" s="118"/>
      <c r="F32" s="119"/>
    </row>
    <row r="33" spans="1:254" s="120" customFormat="1" ht="15" x14ac:dyDescent="0.2">
      <c r="A33" s="121"/>
      <c r="B33" s="122" t="s">
        <v>309</v>
      </c>
      <c r="C33" s="123"/>
      <c r="D33" s="124"/>
      <c r="E33" s="125"/>
      <c r="F33" s="126"/>
    </row>
    <row r="34" spans="1:254" s="120" customFormat="1" ht="135" x14ac:dyDescent="0.2">
      <c r="A34" s="127"/>
      <c r="B34" s="128" t="s">
        <v>310</v>
      </c>
      <c r="C34" s="129" t="s">
        <v>311</v>
      </c>
      <c r="D34" s="130">
        <v>50</v>
      </c>
      <c r="E34" s="131"/>
      <c r="F34" s="132" t="str">
        <f t="shared" ref="F34:F39" si="2">IF(E34&gt;0,E34*D34," ")</f>
        <v xml:space="preserve"> </v>
      </c>
    </row>
    <row r="35" spans="1:254" s="120" customFormat="1" ht="114.75" x14ac:dyDescent="0.2">
      <c r="A35" s="133"/>
      <c r="B35" s="134" t="s">
        <v>312</v>
      </c>
      <c r="C35" s="135" t="s">
        <v>311</v>
      </c>
      <c r="D35" s="136">
        <v>10</v>
      </c>
      <c r="E35" s="137"/>
      <c r="F35" s="132" t="str">
        <f t="shared" si="2"/>
        <v xml:space="preserve"> </v>
      </c>
    </row>
    <row r="36" spans="1:254" s="120" customFormat="1" ht="90" x14ac:dyDescent="0.2">
      <c r="A36" s="127"/>
      <c r="B36" s="128" t="s">
        <v>313</v>
      </c>
      <c r="C36" s="138" t="s">
        <v>311</v>
      </c>
      <c r="D36" s="139">
        <v>50</v>
      </c>
      <c r="E36" s="140"/>
      <c r="F36" s="132" t="str">
        <f t="shared" si="2"/>
        <v xml:space="preserve"> </v>
      </c>
    </row>
    <row r="37" spans="1:254" s="120" customFormat="1" ht="90" x14ac:dyDescent="0.2">
      <c r="A37" s="127"/>
      <c r="B37" s="128" t="s">
        <v>314</v>
      </c>
      <c r="C37" s="138" t="s">
        <v>311</v>
      </c>
      <c r="D37" s="139">
        <v>250</v>
      </c>
      <c r="E37" s="140"/>
      <c r="F37" s="132" t="str">
        <f t="shared" si="2"/>
        <v xml:space="preserve"> </v>
      </c>
    </row>
    <row r="38" spans="1:254" s="120" customFormat="1" ht="90" x14ac:dyDescent="0.2">
      <c r="A38" s="141"/>
      <c r="B38" s="128" t="s">
        <v>315</v>
      </c>
      <c r="C38" s="129" t="s">
        <v>311</v>
      </c>
      <c r="D38" s="130">
        <v>250</v>
      </c>
      <c r="E38" s="131"/>
      <c r="F38" s="132" t="str">
        <f t="shared" si="2"/>
        <v xml:space="preserve"> </v>
      </c>
    </row>
    <row r="39" spans="1:254" x14ac:dyDescent="0.2">
      <c r="A39" s="127"/>
      <c r="B39" s="142" t="s">
        <v>316</v>
      </c>
      <c r="C39" s="143"/>
      <c r="D39" s="144"/>
      <c r="E39" s="145"/>
      <c r="F39" s="119" t="str">
        <f t="shared" si="2"/>
        <v xml:space="preserve"> </v>
      </c>
    </row>
    <row r="40" spans="1:254" x14ac:dyDescent="0.2">
      <c r="A40" s="105"/>
      <c r="B40" s="106"/>
      <c r="C40" s="107"/>
      <c r="D40" s="108"/>
      <c r="E40" s="146"/>
      <c r="F40" s="110"/>
    </row>
    <row r="41" spans="1:254" x14ac:dyDescent="0.2">
      <c r="A41" s="74">
        <v>2</v>
      </c>
      <c r="B41" s="147" t="s">
        <v>317</v>
      </c>
      <c r="C41" s="148"/>
      <c r="D41" s="149"/>
      <c r="E41" s="76"/>
      <c r="F41" s="77"/>
    </row>
    <row r="42" spans="1:254" x14ac:dyDescent="0.2">
      <c r="A42" s="150"/>
      <c r="B42" s="151" t="s">
        <v>318</v>
      </c>
      <c r="C42" s="152" t="s">
        <v>311</v>
      </c>
      <c r="D42" s="153">
        <v>50</v>
      </c>
      <c r="E42" s="154"/>
      <c r="F42" s="83" t="str">
        <f t="shared" ref="F42:F49" si="3">IF(E42&gt;0,E42*D42," ")</f>
        <v xml:space="preserve"> </v>
      </c>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55"/>
      <c r="FK42" s="155"/>
      <c r="FL42" s="155"/>
      <c r="FM42" s="155"/>
      <c r="FN42" s="155"/>
      <c r="FO42" s="155"/>
      <c r="FP42" s="155"/>
      <c r="FQ42" s="155"/>
      <c r="FR42" s="155"/>
      <c r="FS42" s="155"/>
      <c r="FT42" s="155"/>
      <c r="FU42" s="155"/>
      <c r="FV42" s="155"/>
      <c r="FW42" s="155"/>
      <c r="FX42" s="155"/>
      <c r="FY42" s="155"/>
      <c r="FZ42" s="155"/>
      <c r="GA42" s="155"/>
      <c r="GB42" s="155"/>
      <c r="GC42" s="155"/>
      <c r="GD42" s="155"/>
      <c r="GE42" s="155"/>
      <c r="GF42" s="155"/>
      <c r="GG42" s="155"/>
      <c r="GH42" s="155"/>
      <c r="GI42" s="155"/>
      <c r="GJ42" s="155"/>
      <c r="GK42" s="155"/>
      <c r="GL42" s="155"/>
      <c r="GM42" s="155"/>
      <c r="GN42" s="155"/>
      <c r="GO42" s="155"/>
      <c r="GP42" s="155"/>
      <c r="GQ42" s="155"/>
      <c r="GR42" s="155"/>
      <c r="GS42" s="155"/>
      <c r="GT42" s="155"/>
      <c r="GU42" s="155"/>
      <c r="GV42" s="155"/>
      <c r="GW42" s="155"/>
      <c r="GX42" s="155"/>
      <c r="GY42" s="155"/>
      <c r="GZ42" s="155"/>
      <c r="HA42" s="155"/>
      <c r="HB42" s="155"/>
      <c r="HC42" s="155"/>
      <c r="HD42" s="155"/>
      <c r="HE42" s="155"/>
      <c r="HF42" s="155"/>
      <c r="HG42" s="155"/>
      <c r="HH42" s="155"/>
      <c r="HI42" s="155"/>
      <c r="HJ42" s="155"/>
      <c r="HK42" s="155"/>
      <c r="HL42" s="155"/>
      <c r="HM42" s="155"/>
      <c r="HN42" s="155"/>
      <c r="HO42" s="155"/>
      <c r="HP42" s="155"/>
      <c r="HQ42" s="155"/>
      <c r="HR42" s="155"/>
      <c r="HS42" s="155"/>
      <c r="HT42" s="155"/>
      <c r="HU42" s="155"/>
      <c r="HV42" s="155"/>
      <c r="HW42" s="155"/>
      <c r="HX42" s="155"/>
      <c r="HY42" s="155"/>
      <c r="HZ42" s="155"/>
      <c r="IA42" s="155"/>
      <c r="IB42" s="155"/>
      <c r="IC42" s="155"/>
      <c r="ID42" s="155"/>
      <c r="IE42" s="155"/>
      <c r="IF42" s="155"/>
      <c r="IG42" s="155"/>
      <c r="IH42" s="155"/>
      <c r="II42" s="155"/>
      <c r="IJ42" s="155"/>
      <c r="IK42" s="155"/>
      <c r="IL42" s="155"/>
      <c r="IM42" s="155"/>
      <c r="IN42" s="155"/>
      <c r="IO42" s="155"/>
      <c r="IP42" s="155"/>
      <c r="IQ42" s="155"/>
      <c r="IR42" s="155"/>
      <c r="IS42" s="155"/>
      <c r="IT42" s="155"/>
    </row>
    <row r="43" spans="1:254" x14ac:dyDescent="0.2">
      <c r="A43" s="150"/>
      <c r="B43" s="151" t="s">
        <v>319</v>
      </c>
      <c r="C43" s="156" t="s">
        <v>311</v>
      </c>
      <c r="D43" s="153">
        <v>30</v>
      </c>
      <c r="E43" s="154"/>
      <c r="F43" s="83" t="str">
        <f t="shared" si="3"/>
        <v xml:space="preserve"> </v>
      </c>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c r="GF43" s="155"/>
      <c r="GG43" s="155"/>
      <c r="GH43" s="155"/>
      <c r="GI43" s="155"/>
      <c r="GJ43" s="155"/>
      <c r="GK43" s="155"/>
      <c r="GL43" s="155"/>
      <c r="GM43" s="155"/>
      <c r="GN43" s="155"/>
      <c r="GO43" s="155"/>
      <c r="GP43" s="155"/>
      <c r="GQ43" s="155"/>
      <c r="GR43" s="155"/>
      <c r="GS43" s="155"/>
      <c r="GT43" s="155"/>
      <c r="GU43" s="155"/>
      <c r="GV43" s="155"/>
      <c r="GW43" s="155"/>
      <c r="GX43" s="155"/>
      <c r="GY43" s="155"/>
      <c r="GZ43" s="155"/>
      <c r="HA43" s="155"/>
      <c r="HB43" s="155"/>
      <c r="HC43" s="155"/>
      <c r="HD43" s="155"/>
      <c r="HE43" s="155"/>
      <c r="HF43" s="155"/>
      <c r="HG43" s="155"/>
      <c r="HH43" s="155"/>
      <c r="HI43" s="155"/>
      <c r="HJ43" s="155"/>
      <c r="HK43" s="155"/>
      <c r="HL43" s="155"/>
      <c r="HM43" s="155"/>
      <c r="HN43" s="155"/>
      <c r="HO43" s="155"/>
      <c r="HP43" s="155"/>
      <c r="HQ43" s="155"/>
      <c r="HR43" s="155"/>
      <c r="HS43" s="155"/>
      <c r="HT43" s="155"/>
      <c r="HU43" s="155"/>
      <c r="HV43" s="155"/>
      <c r="HW43" s="155"/>
      <c r="HX43" s="155"/>
      <c r="HY43" s="155"/>
      <c r="HZ43" s="155"/>
      <c r="IA43" s="155"/>
      <c r="IB43" s="155"/>
      <c r="IC43" s="155"/>
      <c r="ID43" s="155"/>
      <c r="IE43" s="155"/>
      <c r="IF43" s="155"/>
      <c r="IG43" s="155"/>
      <c r="IH43" s="155"/>
      <c r="II43" s="155"/>
      <c r="IJ43" s="155"/>
      <c r="IK43" s="155"/>
      <c r="IL43" s="155"/>
      <c r="IM43" s="155"/>
      <c r="IN43" s="155"/>
      <c r="IO43" s="155"/>
      <c r="IP43" s="155"/>
      <c r="IQ43" s="155"/>
      <c r="IR43" s="155"/>
      <c r="IS43" s="155"/>
      <c r="IT43" s="155"/>
    </row>
    <row r="44" spans="1:254" x14ac:dyDescent="0.2">
      <c r="A44" s="150"/>
      <c r="B44" s="151" t="s">
        <v>320</v>
      </c>
      <c r="C44" s="152" t="s">
        <v>311</v>
      </c>
      <c r="D44" s="153">
        <v>100</v>
      </c>
      <c r="E44" s="154"/>
      <c r="F44" s="83" t="str">
        <f t="shared" si="3"/>
        <v xml:space="preserve"> </v>
      </c>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c r="DY44" s="155"/>
      <c r="DZ44" s="155"/>
      <c r="EA44" s="155"/>
      <c r="EB44" s="155"/>
      <c r="EC44" s="155"/>
      <c r="ED44" s="155"/>
      <c r="EE44" s="155"/>
      <c r="EF44" s="155"/>
      <c r="EG44" s="155"/>
      <c r="EH44" s="155"/>
      <c r="EI44" s="155"/>
      <c r="EJ44" s="155"/>
      <c r="EK44" s="155"/>
      <c r="EL44" s="155"/>
      <c r="EM44" s="155"/>
      <c r="EN44" s="155"/>
      <c r="EO44" s="155"/>
      <c r="EP44" s="155"/>
      <c r="EQ44" s="155"/>
      <c r="ER44" s="155"/>
      <c r="ES44" s="155"/>
      <c r="ET44" s="155"/>
      <c r="EU44" s="155"/>
      <c r="EV44" s="155"/>
      <c r="EW44" s="155"/>
      <c r="EX44" s="155"/>
      <c r="EY44" s="155"/>
      <c r="EZ44" s="155"/>
      <c r="FA44" s="155"/>
      <c r="FB44" s="155"/>
      <c r="FC44" s="155"/>
      <c r="FD44" s="155"/>
      <c r="FE44" s="155"/>
      <c r="FF44" s="155"/>
      <c r="FG44" s="155"/>
      <c r="FH44" s="155"/>
      <c r="FI44" s="155"/>
      <c r="FJ44" s="155"/>
      <c r="FK44" s="155"/>
      <c r="FL44" s="155"/>
      <c r="FM44" s="155"/>
      <c r="FN44" s="155"/>
      <c r="FO44" s="155"/>
      <c r="FP44" s="155"/>
      <c r="FQ44" s="155"/>
      <c r="FR44" s="155"/>
      <c r="FS44" s="155"/>
      <c r="FT44" s="155"/>
      <c r="FU44" s="155"/>
      <c r="FV44" s="155"/>
      <c r="FW44" s="155"/>
      <c r="FX44" s="155"/>
      <c r="FY44" s="155"/>
      <c r="FZ44" s="155"/>
      <c r="GA44" s="155"/>
      <c r="GB44" s="155"/>
      <c r="GC44" s="155"/>
      <c r="GD44" s="155"/>
      <c r="GE44" s="155"/>
      <c r="GF44" s="155"/>
      <c r="GG44" s="155"/>
      <c r="GH44" s="155"/>
      <c r="GI44" s="155"/>
      <c r="GJ44" s="155"/>
      <c r="GK44" s="155"/>
      <c r="GL44" s="155"/>
      <c r="GM44" s="155"/>
      <c r="GN44" s="155"/>
      <c r="GO44" s="155"/>
      <c r="GP44" s="155"/>
      <c r="GQ44" s="155"/>
      <c r="GR44" s="155"/>
      <c r="GS44" s="155"/>
      <c r="GT44" s="155"/>
      <c r="GU44" s="155"/>
      <c r="GV44" s="155"/>
      <c r="GW44" s="155"/>
      <c r="GX44" s="155"/>
      <c r="GY44" s="155"/>
      <c r="GZ44" s="155"/>
      <c r="HA44" s="155"/>
      <c r="HB44" s="155"/>
      <c r="HC44" s="155"/>
      <c r="HD44" s="155"/>
      <c r="HE44" s="155"/>
      <c r="HF44" s="155"/>
      <c r="HG44" s="155"/>
      <c r="HH44" s="155"/>
      <c r="HI44" s="155"/>
      <c r="HJ44" s="155"/>
      <c r="HK44" s="155"/>
      <c r="HL44" s="155"/>
      <c r="HM44" s="155"/>
      <c r="HN44" s="155"/>
      <c r="HO44" s="155"/>
      <c r="HP44" s="155"/>
      <c r="HQ44" s="155"/>
      <c r="HR44" s="155"/>
      <c r="HS44" s="155"/>
      <c r="HT44" s="155"/>
      <c r="HU44" s="155"/>
      <c r="HV44" s="155"/>
      <c r="HW44" s="155"/>
      <c r="HX44" s="155"/>
      <c r="HY44" s="155"/>
      <c r="HZ44" s="155"/>
      <c r="IA44" s="155"/>
      <c r="IB44" s="155"/>
      <c r="IC44" s="155"/>
      <c r="ID44" s="155"/>
      <c r="IE44" s="155"/>
      <c r="IF44" s="155"/>
      <c r="IG44" s="155"/>
      <c r="IH44" s="155"/>
      <c r="II44" s="155"/>
      <c r="IJ44" s="155"/>
      <c r="IK44" s="155"/>
      <c r="IL44" s="155"/>
      <c r="IM44" s="155"/>
      <c r="IN44" s="155"/>
      <c r="IO44" s="155"/>
      <c r="IP44" s="155"/>
      <c r="IQ44" s="155"/>
      <c r="IR44" s="155"/>
      <c r="IS44" s="155"/>
      <c r="IT44" s="155"/>
    </row>
    <row r="45" spans="1:254" x14ac:dyDescent="0.2">
      <c r="A45" s="150"/>
      <c r="B45" s="151" t="s">
        <v>321</v>
      </c>
      <c r="C45" s="152" t="s">
        <v>311</v>
      </c>
      <c r="D45" s="153">
        <v>150</v>
      </c>
      <c r="E45" s="154"/>
      <c r="F45" s="83" t="str">
        <f t="shared" si="3"/>
        <v xml:space="preserve"> </v>
      </c>
      <c r="G45" s="155"/>
    </row>
    <row r="46" spans="1:254" x14ac:dyDescent="0.2">
      <c r="A46" s="157"/>
      <c r="B46" s="151" t="s">
        <v>322</v>
      </c>
      <c r="C46" s="152" t="s">
        <v>311</v>
      </c>
      <c r="D46" s="158">
        <v>10</v>
      </c>
      <c r="E46" s="159"/>
      <c r="F46" s="83" t="str">
        <f t="shared" si="3"/>
        <v xml:space="preserve"> </v>
      </c>
      <c r="G46" s="155"/>
    </row>
    <row r="47" spans="1:254" x14ac:dyDescent="0.2">
      <c r="A47" s="157"/>
      <c r="B47" s="160" t="s">
        <v>323</v>
      </c>
      <c r="C47" s="152" t="s">
        <v>311</v>
      </c>
      <c r="D47" s="158">
        <v>100</v>
      </c>
      <c r="E47" s="159"/>
      <c r="F47" s="83" t="str">
        <f t="shared" si="3"/>
        <v xml:space="preserve"> </v>
      </c>
      <c r="G47" s="155"/>
    </row>
    <row r="48" spans="1:254" x14ac:dyDescent="0.2">
      <c r="A48" s="157"/>
      <c r="B48" s="160" t="s">
        <v>324</v>
      </c>
      <c r="C48" s="152" t="s">
        <v>311</v>
      </c>
      <c r="D48" s="158">
        <v>300</v>
      </c>
      <c r="E48" s="159"/>
      <c r="F48" s="83" t="str">
        <f t="shared" si="3"/>
        <v xml:space="preserve"> </v>
      </c>
      <c r="G48" s="155"/>
    </row>
    <row r="49" spans="1:6" x14ac:dyDescent="0.2">
      <c r="A49" s="78"/>
      <c r="B49" s="161" t="s">
        <v>316</v>
      </c>
      <c r="C49" s="162"/>
      <c r="D49" s="163"/>
      <c r="E49" s="164"/>
      <c r="F49" s="165" t="str">
        <f t="shared" si="3"/>
        <v xml:space="preserve"> </v>
      </c>
    </row>
    <row r="50" spans="1:6" x14ac:dyDescent="0.2">
      <c r="A50" s="166"/>
      <c r="B50" s="167"/>
      <c r="C50" s="168"/>
      <c r="D50" s="169"/>
      <c r="E50" s="170"/>
      <c r="F50" s="171"/>
    </row>
    <row r="51" spans="1:6" ht="25.5" x14ac:dyDescent="0.2">
      <c r="A51" s="172">
        <v>3</v>
      </c>
      <c r="B51" s="173" t="s">
        <v>325</v>
      </c>
      <c r="C51" s="174"/>
      <c r="D51" s="175"/>
      <c r="E51" s="176"/>
      <c r="F51" s="177"/>
    </row>
    <row r="52" spans="1:6" x14ac:dyDescent="0.2">
      <c r="A52" s="178"/>
      <c r="B52" s="179" t="s">
        <v>326</v>
      </c>
      <c r="C52" s="180"/>
      <c r="D52" s="175"/>
      <c r="E52" s="181"/>
      <c r="F52" s="182"/>
    </row>
    <row r="53" spans="1:6" ht="76.5" x14ac:dyDescent="0.2">
      <c r="A53" s="178"/>
      <c r="B53" s="183" t="s">
        <v>327</v>
      </c>
      <c r="C53" s="184" t="s">
        <v>7</v>
      </c>
      <c r="D53" s="185">
        <v>8</v>
      </c>
      <c r="E53" s="186"/>
      <c r="F53" s="182" t="str">
        <f t="shared" ref="F53:F54" si="4">IF(D53*E53&gt;0,D53*E53,"")</f>
        <v/>
      </c>
    </row>
    <row r="54" spans="1:6" ht="76.5" x14ac:dyDescent="0.2">
      <c r="A54" s="178"/>
      <c r="B54" s="183" t="s">
        <v>328</v>
      </c>
      <c r="C54" s="187" t="s">
        <v>7</v>
      </c>
      <c r="D54" s="185">
        <v>6</v>
      </c>
      <c r="E54" s="186"/>
      <c r="F54" s="182" t="str">
        <f t="shared" si="4"/>
        <v/>
      </c>
    </row>
    <row r="55" spans="1:6" x14ac:dyDescent="0.2">
      <c r="A55" s="78"/>
      <c r="B55" s="188" t="s">
        <v>329</v>
      </c>
      <c r="C55" s="189"/>
      <c r="D55" s="190"/>
      <c r="E55" s="191"/>
      <c r="F55" s="192"/>
    </row>
    <row r="56" spans="1:6" x14ac:dyDescent="0.2">
      <c r="A56" s="166"/>
      <c r="B56" s="167"/>
      <c r="C56" s="168"/>
      <c r="D56" s="169"/>
      <c r="E56" s="170"/>
      <c r="F56" s="171"/>
    </row>
    <row r="57" spans="1:6" ht="25.5" x14ac:dyDescent="0.2">
      <c r="A57" s="172">
        <v>4</v>
      </c>
      <c r="B57" s="193" t="s">
        <v>325</v>
      </c>
      <c r="C57" s="174"/>
      <c r="D57" s="175"/>
      <c r="E57" s="176"/>
      <c r="F57" s="177"/>
    </row>
    <row r="58" spans="1:6" x14ac:dyDescent="0.2">
      <c r="A58" s="178"/>
      <c r="B58" s="194" t="s">
        <v>330</v>
      </c>
      <c r="C58" s="180"/>
      <c r="D58" s="175"/>
      <c r="E58" s="181"/>
      <c r="F58" s="182"/>
    </row>
    <row r="59" spans="1:6" ht="89.25" x14ac:dyDescent="0.2">
      <c r="A59" s="178"/>
      <c r="B59" s="195" t="s">
        <v>331</v>
      </c>
      <c r="C59" s="196" t="s">
        <v>7</v>
      </c>
      <c r="D59" s="197">
        <v>8</v>
      </c>
      <c r="E59" s="186"/>
      <c r="F59" s="182" t="str">
        <f t="shared" ref="F59:F62" si="5">IF(D59*E59&gt;0,D59*E59,"")</f>
        <v/>
      </c>
    </row>
    <row r="60" spans="1:6" ht="89.25" x14ac:dyDescent="0.2">
      <c r="A60" s="178"/>
      <c r="B60" s="195" t="s">
        <v>332</v>
      </c>
      <c r="C60" s="198" t="s">
        <v>7</v>
      </c>
      <c r="D60" s="197">
        <v>6</v>
      </c>
      <c r="E60" s="186"/>
      <c r="F60" s="182" t="str">
        <f t="shared" si="5"/>
        <v/>
      </c>
    </row>
    <row r="61" spans="1:6" ht="102" x14ac:dyDescent="0.2">
      <c r="A61" s="178"/>
      <c r="B61" s="195" t="s">
        <v>333</v>
      </c>
      <c r="C61" s="196" t="s">
        <v>7</v>
      </c>
      <c r="D61" s="197">
        <v>4</v>
      </c>
      <c r="E61" s="186"/>
      <c r="F61" s="182" t="str">
        <f t="shared" si="5"/>
        <v/>
      </c>
    </row>
    <row r="62" spans="1:6" x14ac:dyDescent="0.2">
      <c r="A62" s="178"/>
      <c r="B62" s="195" t="s">
        <v>334</v>
      </c>
      <c r="C62" s="196" t="s">
        <v>7</v>
      </c>
      <c r="D62" s="197">
        <v>2</v>
      </c>
      <c r="E62" s="186"/>
      <c r="F62" s="182" t="str">
        <f t="shared" si="5"/>
        <v/>
      </c>
    </row>
    <row r="63" spans="1:6" x14ac:dyDescent="0.2">
      <c r="A63" s="88"/>
      <c r="B63" s="199" t="s">
        <v>329</v>
      </c>
      <c r="C63" s="200"/>
      <c r="D63" s="201"/>
      <c r="E63" s="202"/>
      <c r="F63" s="66"/>
    </row>
    <row r="64" spans="1:6" x14ac:dyDescent="0.2">
      <c r="A64" s="203"/>
      <c r="B64" s="204"/>
      <c r="C64" s="205"/>
      <c r="D64" s="206"/>
      <c r="E64" s="207"/>
      <c r="F64" s="208"/>
    </row>
    <row r="65" spans="1:6" x14ac:dyDescent="0.2">
      <c r="A65" s="209">
        <v>5</v>
      </c>
      <c r="B65" s="210" t="s">
        <v>335</v>
      </c>
      <c r="C65" s="211"/>
      <c r="D65" s="212"/>
      <c r="E65" s="213"/>
      <c r="F65" s="214" t="str">
        <f>IF(E65&gt;0,E65*D65," ")</f>
        <v xml:space="preserve"> </v>
      </c>
    </row>
    <row r="66" spans="1:6" ht="25.5" x14ac:dyDescent="0.2">
      <c r="A66" s="178"/>
      <c r="B66" s="183" t="s">
        <v>336</v>
      </c>
      <c r="C66" s="196" t="s">
        <v>7</v>
      </c>
      <c r="D66" s="197">
        <v>30</v>
      </c>
      <c r="E66" s="186"/>
      <c r="F66" s="182" t="str">
        <f>IF(D66*E66&gt;0,D66*E66,"")</f>
        <v/>
      </c>
    </row>
    <row r="67" spans="1:6" x14ac:dyDescent="0.2">
      <c r="A67" s="78"/>
      <c r="B67" s="161" t="s">
        <v>316</v>
      </c>
      <c r="C67" s="162"/>
      <c r="D67" s="163"/>
      <c r="E67" s="164"/>
      <c r="F67" s="165" t="str">
        <f>IF(E67&gt;0,E67*D67," ")</f>
        <v xml:space="preserve"> </v>
      </c>
    </row>
    <row r="68" spans="1:6" x14ac:dyDescent="0.2">
      <c r="A68" s="166"/>
      <c r="B68" s="167"/>
      <c r="C68" s="168"/>
      <c r="D68" s="169"/>
      <c r="E68" s="170"/>
      <c r="F68" s="171"/>
    </row>
    <row r="69" spans="1:6" ht="76.5" x14ac:dyDescent="0.2">
      <c r="A69" s="209">
        <v>6</v>
      </c>
      <c r="B69" s="215" t="s">
        <v>337</v>
      </c>
      <c r="C69" s="216" t="s">
        <v>7</v>
      </c>
      <c r="D69" s="217">
        <v>5</v>
      </c>
      <c r="E69" s="218"/>
      <c r="F69" s="219" t="str">
        <f>IF(E69&gt;0,E69*D69," ")</f>
        <v xml:space="preserve"> </v>
      </c>
    </row>
    <row r="70" spans="1:6" x14ac:dyDescent="0.2">
      <c r="A70" s="166"/>
      <c r="B70" s="167"/>
      <c r="C70" s="168"/>
      <c r="D70" s="169"/>
      <c r="E70" s="170"/>
      <c r="F70" s="171"/>
    </row>
    <row r="71" spans="1:6" ht="76.5" x14ac:dyDescent="0.2">
      <c r="A71" s="209">
        <v>7</v>
      </c>
      <c r="B71" s="215" t="s">
        <v>338</v>
      </c>
      <c r="C71" s="216" t="s">
        <v>7</v>
      </c>
      <c r="D71" s="217">
        <v>3</v>
      </c>
      <c r="E71" s="218"/>
      <c r="F71" s="219" t="str">
        <f>IF(E71&gt;0,E71*D71," ")</f>
        <v xml:space="preserve"> </v>
      </c>
    </row>
    <row r="72" spans="1:6" x14ac:dyDescent="0.2">
      <c r="A72" s="166"/>
      <c r="B72" s="167"/>
      <c r="C72" s="168"/>
      <c r="D72" s="169"/>
      <c r="E72" s="170"/>
      <c r="F72" s="171"/>
    </row>
    <row r="73" spans="1:6" ht="76.5" x14ac:dyDescent="0.2">
      <c r="A73" s="209">
        <v>8</v>
      </c>
      <c r="B73" s="215" t="s">
        <v>339</v>
      </c>
      <c r="C73" s="216" t="s">
        <v>7</v>
      </c>
      <c r="D73" s="217">
        <v>1</v>
      </c>
      <c r="E73" s="218"/>
      <c r="F73" s="219" t="str">
        <f>IF(E73&gt;0,E73*D73," ")</f>
        <v xml:space="preserve"> </v>
      </c>
    </row>
    <row r="74" spans="1:6" x14ac:dyDescent="0.2">
      <c r="A74" s="166"/>
      <c r="B74" s="167"/>
      <c r="C74" s="168"/>
      <c r="D74" s="169"/>
      <c r="E74" s="170"/>
      <c r="F74" s="171"/>
    </row>
    <row r="75" spans="1:6" ht="51" x14ac:dyDescent="0.2">
      <c r="A75" s="220">
        <v>9</v>
      </c>
      <c r="B75" s="221" t="s">
        <v>340</v>
      </c>
      <c r="C75" s="222" t="s">
        <v>7</v>
      </c>
      <c r="D75" s="223">
        <v>2</v>
      </c>
      <c r="E75" s="224"/>
      <c r="F75" s="225" t="str">
        <f>IF(E75&gt;0,E75*D75," ")</f>
        <v xml:space="preserve"> </v>
      </c>
    </row>
    <row r="76" spans="1:6" ht="15" x14ac:dyDescent="0.25">
      <c r="A76" s="67" t="s">
        <v>341</v>
      </c>
      <c r="B76" s="102"/>
      <c r="C76" s="103"/>
      <c r="D76" s="430" t="str">
        <f>IF(SUM(F32:F75)&gt;0,SUM(F32:F75)," ")</f>
        <v xml:space="preserve"> </v>
      </c>
      <c r="E76" s="431"/>
      <c r="F76" s="113"/>
    </row>
    <row r="77" spans="1:6" x14ac:dyDescent="0.2">
      <c r="A77" s="203"/>
      <c r="B77" s="226"/>
      <c r="C77" s="205"/>
      <c r="D77" s="206"/>
      <c r="E77" s="227"/>
      <c r="F77" s="228"/>
    </row>
    <row r="78" spans="1:6" ht="15" x14ac:dyDescent="0.25">
      <c r="A78" s="67" t="s">
        <v>342</v>
      </c>
      <c r="B78" s="102"/>
      <c r="C78" s="103"/>
      <c r="D78" s="111"/>
      <c r="E78" s="112"/>
      <c r="F78" s="113"/>
    </row>
    <row r="79" spans="1:6" x14ac:dyDescent="0.2">
      <c r="A79" s="74">
        <v>1</v>
      </c>
      <c r="B79" s="432" t="s">
        <v>343</v>
      </c>
      <c r="C79" s="433"/>
      <c r="D79" s="433"/>
      <c r="E79" s="229"/>
      <c r="F79" s="77"/>
    </row>
    <row r="80" spans="1:6" ht="89.25" x14ac:dyDescent="0.2">
      <c r="A80" s="230"/>
      <c r="B80" s="231" t="s">
        <v>344</v>
      </c>
      <c r="C80" s="232" t="s">
        <v>7</v>
      </c>
      <c r="D80" s="233">
        <v>5</v>
      </c>
      <c r="E80" s="234"/>
      <c r="F80" s="235" t="str">
        <f>IF(E80&gt;0,E80*D80," ")</f>
        <v xml:space="preserve"> </v>
      </c>
    </row>
    <row r="81" spans="1:6" ht="102" x14ac:dyDescent="0.2">
      <c r="A81" s="230"/>
      <c r="B81" s="231" t="s">
        <v>345</v>
      </c>
      <c r="C81" s="232" t="s">
        <v>7</v>
      </c>
      <c r="D81" s="233">
        <v>2</v>
      </c>
      <c r="E81" s="234"/>
      <c r="F81" s="235" t="str">
        <f>IF(E81&gt;0,E81*D81," ")</f>
        <v xml:space="preserve"> </v>
      </c>
    </row>
    <row r="82" spans="1:6" ht="102" x14ac:dyDescent="0.2">
      <c r="A82" s="230"/>
      <c r="B82" s="231" t="s">
        <v>346</v>
      </c>
      <c r="C82" s="232" t="s">
        <v>7</v>
      </c>
      <c r="D82" s="233">
        <v>1</v>
      </c>
      <c r="E82" s="234"/>
      <c r="F82" s="235" t="str">
        <f>IF(E82&gt;0,E82*D82," ")</f>
        <v xml:space="preserve"> </v>
      </c>
    </row>
    <row r="83" spans="1:6" ht="89.25" x14ac:dyDescent="0.2">
      <c r="A83" s="230"/>
      <c r="B83" s="231" t="s">
        <v>347</v>
      </c>
      <c r="C83" s="232" t="s">
        <v>7</v>
      </c>
      <c r="D83" s="233">
        <v>5</v>
      </c>
      <c r="E83" s="234"/>
      <c r="F83" s="235" t="str">
        <f>IF(E83&gt;0,E83*D83," ")</f>
        <v xml:space="preserve"> </v>
      </c>
    </row>
    <row r="84" spans="1:6" ht="76.5" x14ac:dyDescent="0.2">
      <c r="A84" s="78"/>
      <c r="B84" s="231" t="s">
        <v>348</v>
      </c>
      <c r="C84" s="236" t="s">
        <v>7</v>
      </c>
      <c r="D84" s="237">
        <v>7</v>
      </c>
      <c r="E84" s="82"/>
      <c r="F84" s="77" t="str">
        <f t="shared" ref="F84:F85" si="6">IF(D84*E84&gt;0,D84*E84,"")</f>
        <v/>
      </c>
    </row>
    <row r="85" spans="1:6" ht="76.5" x14ac:dyDescent="0.2">
      <c r="A85" s="78"/>
      <c r="B85" s="231" t="s">
        <v>349</v>
      </c>
      <c r="C85" s="90" t="s">
        <v>7</v>
      </c>
      <c r="D85" s="238">
        <v>3</v>
      </c>
      <c r="E85" s="239"/>
      <c r="F85" s="165" t="str">
        <f t="shared" si="6"/>
        <v/>
      </c>
    </row>
    <row r="86" spans="1:6" ht="51" x14ac:dyDescent="0.2">
      <c r="A86" s="78"/>
      <c r="B86" s="240" t="s">
        <v>350</v>
      </c>
      <c r="C86" s="241"/>
      <c r="D86" s="241"/>
      <c r="E86" s="242"/>
      <c r="F86" s="192"/>
    </row>
    <row r="87" spans="1:6" ht="15" x14ac:dyDescent="0.25">
      <c r="A87" s="243" t="s">
        <v>351</v>
      </c>
      <c r="B87" s="68"/>
      <c r="C87" s="69"/>
      <c r="D87" s="434" t="str">
        <f>IF(SUM(F79:F86)&gt;0,SUM(F79:F86)," ")</f>
        <v xml:space="preserve"> </v>
      </c>
      <c r="E87" s="435"/>
      <c r="F87" s="72"/>
    </row>
    <row r="88" spans="1:6" x14ac:dyDescent="0.2">
      <c r="A88" s="203"/>
      <c r="B88" s="226"/>
      <c r="C88" s="205"/>
      <c r="D88" s="206"/>
      <c r="E88" s="227"/>
      <c r="F88" s="228"/>
    </row>
    <row r="89" spans="1:6" ht="15" x14ac:dyDescent="0.25">
      <c r="A89" s="243" t="s">
        <v>352</v>
      </c>
      <c r="B89" s="68"/>
      <c r="C89" s="69"/>
      <c r="D89" s="70"/>
      <c r="E89" s="71"/>
      <c r="F89" s="72"/>
    </row>
    <row r="90" spans="1:6" ht="25.5" x14ac:dyDescent="0.2">
      <c r="A90" s="74">
        <v>1</v>
      </c>
      <c r="B90" s="244" t="s">
        <v>353</v>
      </c>
      <c r="C90" s="245"/>
      <c r="D90" s="246"/>
      <c r="E90" s="247"/>
      <c r="F90" s="248"/>
    </row>
    <row r="91" spans="1:6" ht="153" x14ac:dyDescent="0.2">
      <c r="A91" s="249"/>
      <c r="B91" s="250" t="s">
        <v>354</v>
      </c>
      <c r="C91" s="251" t="s">
        <v>355</v>
      </c>
      <c r="D91" s="252">
        <v>1</v>
      </c>
      <c r="E91" s="87"/>
      <c r="F91" s="83" t="str">
        <f>IF(E91&gt;0,E91*D91," ")</f>
        <v xml:space="preserve"> </v>
      </c>
    </row>
    <row r="92" spans="1:6" s="120" customFormat="1" ht="38.25" x14ac:dyDescent="0.2">
      <c r="A92" s="253"/>
      <c r="B92" s="254" t="s">
        <v>356</v>
      </c>
      <c r="C92" s="255" t="s">
        <v>355</v>
      </c>
      <c r="D92" s="256">
        <v>1</v>
      </c>
      <c r="E92" s="257"/>
      <c r="F92" s="132" t="str">
        <f>IF(E92&gt;0,E92*D92," ")</f>
        <v xml:space="preserve"> </v>
      </c>
    </row>
    <row r="93" spans="1:6" s="73" customFormat="1" ht="14.25" x14ac:dyDescent="0.2">
      <c r="A93" s="249"/>
      <c r="B93" s="258" t="s">
        <v>357</v>
      </c>
      <c r="C93" s="251" t="s">
        <v>355</v>
      </c>
      <c r="D93" s="252">
        <v>1</v>
      </c>
      <c r="E93" s="87"/>
      <c r="F93" s="83" t="str">
        <f>IF(E93&gt;0,E93*D93," ")</f>
        <v xml:space="preserve"> </v>
      </c>
    </row>
    <row r="94" spans="1:6" s="73" customFormat="1" ht="38.25" x14ac:dyDescent="0.2">
      <c r="A94" s="249"/>
      <c r="B94" s="258" t="s">
        <v>358</v>
      </c>
      <c r="C94" s="251" t="s">
        <v>355</v>
      </c>
      <c r="D94" s="252">
        <v>1</v>
      </c>
      <c r="E94" s="87"/>
      <c r="F94" s="83" t="str">
        <f>IF(E94&gt;0,E94*D94," ")</f>
        <v xml:space="preserve"> </v>
      </c>
    </row>
    <row r="95" spans="1:6" s="73" customFormat="1" ht="25.5" x14ac:dyDescent="0.2">
      <c r="A95" s="74"/>
      <c r="B95" s="259" t="s">
        <v>359</v>
      </c>
      <c r="C95" s="260"/>
      <c r="D95" s="261"/>
      <c r="E95" s="262"/>
      <c r="F95" s="263"/>
    </row>
    <row r="96" spans="1:6" s="73" customFormat="1" ht="15" x14ac:dyDescent="0.25">
      <c r="A96" s="67" t="s">
        <v>360</v>
      </c>
      <c r="B96" s="102"/>
      <c r="C96" s="103"/>
      <c r="D96" s="430" t="str">
        <f>IF(SUM(F90:F95)&gt;0,SUM(F90:F95)," ")</f>
        <v xml:space="preserve"> </v>
      </c>
      <c r="E96" s="431"/>
      <c r="F96" s="104"/>
    </row>
    <row r="97" spans="1:6" ht="16.5" thickBot="1" x14ac:dyDescent="0.3">
      <c r="A97" s="264"/>
      <c r="B97" s="265"/>
      <c r="C97" s="266"/>
      <c r="D97" s="267"/>
      <c r="E97" s="268"/>
      <c r="F97" s="268"/>
    </row>
    <row r="98" spans="1:6" ht="16.5" thickBot="1" x14ac:dyDescent="0.3">
      <c r="A98" s="269" t="s">
        <v>361</v>
      </c>
      <c r="B98" s="270"/>
      <c r="C98" s="271"/>
      <c r="D98" s="272"/>
      <c r="E98" s="273"/>
      <c r="F98" s="274"/>
    </row>
    <row r="99" spans="1:6" ht="15.75" thickBot="1" x14ac:dyDescent="0.3">
      <c r="A99" s="275" t="s">
        <v>306</v>
      </c>
      <c r="B99" s="276"/>
      <c r="C99" s="277"/>
      <c r="D99" s="278"/>
      <c r="E99" s="426" t="str">
        <f>IF(D29&gt;0,D29," ")</f>
        <v xml:space="preserve"> </v>
      </c>
      <c r="F99" s="428"/>
    </row>
    <row r="100" spans="1:6" ht="15.75" thickBot="1" x14ac:dyDescent="0.3">
      <c r="A100" s="279" t="s">
        <v>341</v>
      </c>
      <c r="B100" s="280"/>
      <c r="C100" s="281"/>
      <c r="D100" s="282"/>
      <c r="E100" s="426" t="str">
        <f>IF(D76&gt;0,D76," ")</f>
        <v xml:space="preserve"> </v>
      </c>
      <c r="F100" s="428"/>
    </row>
    <row r="101" spans="1:6" ht="15.75" thickBot="1" x14ac:dyDescent="0.3">
      <c r="A101" s="279" t="s">
        <v>351</v>
      </c>
      <c r="B101" s="280"/>
      <c r="C101" s="281"/>
      <c r="D101" s="282"/>
      <c r="E101" s="426" t="str">
        <f>IF(D87&gt;0,D87," ")</f>
        <v xml:space="preserve"> </v>
      </c>
      <c r="F101" s="428"/>
    </row>
    <row r="102" spans="1:6" ht="15.75" thickBot="1" x14ac:dyDescent="0.3">
      <c r="A102" s="279" t="s">
        <v>362</v>
      </c>
      <c r="B102" s="280"/>
      <c r="C102" s="281"/>
      <c r="D102" s="282"/>
      <c r="E102" s="426" t="str">
        <f>IF(D96&gt;0,D96," ")</f>
        <v xml:space="preserve"> </v>
      </c>
      <c r="F102" s="428"/>
    </row>
    <row r="103" spans="1:6" ht="15.75" thickBot="1" x14ac:dyDescent="0.3">
      <c r="A103" s="283" t="s">
        <v>363</v>
      </c>
      <c r="B103" s="284"/>
      <c r="C103" s="285"/>
      <c r="D103" s="286"/>
      <c r="E103" s="426" t="str">
        <f>IF(SUM(E99:E102)&gt;0,SUM(E99:E102)," ")</f>
        <v xml:space="preserve"> </v>
      </c>
      <c r="F103" s="428"/>
    </row>
    <row r="104" spans="1:6" ht="15" x14ac:dyDescent="0.25">
      <c r="A104" s="287"/>
      <c r="B104" s="288"/>
      <c r="C104" s="289"/>
      <c r="D104" s="290"/>
      <c r="E104" s="291"/>
      <c r="F104" s="292"/>
    </row>
    <row r="105" spans="1:6" ht="15.75" x14ac:dyDescent="0.25">
      <c r="A105" s="293" t="s">
        <v>364</v>
      </c>
      <c r="B105" s="294"/>
      <c r="C105" s="295"/>
      <c r="D105" s="296"/>
      <c r="E105" s="297"/>
      <c r="F105" s="298"/>
    </row>
    <row r="106" spans="1:6" x14ac:dyDescent="0.2">
      <c r="A106" s="299"/>
      <c r="B106" s="300"/>
      <c r="C106" s="143"/>
      <c r="D106" s="144"/>
      <c r="E106" s="301"/>
      <c r="F106" s="302"/>
    </row>
    <row r="107" spans="1:6" ht="38.25" x14ac:dyDescent="0.2">
      <c r="A107" s="114">
        <v>1</v>
      </c>
      <c r="B107" s="303" t="s">
        <v>365</v>
      </c>
      <c r="C107" s="304"/>
      <c r="D107" s="305"/>
      <c r="E107" s="306"/>
      <c r="F107" s="307"/>
    </row>
    <row r="108" spans="1:6" ht="63.75" x14ac:dyDescent="0.2">
      <c r="A108" s="127"/>
      <c r="B108" s="308" t="s">
        <v>366</v>
      </c>
      <c r="C108" s="309" t="s">
        <v>7</v>
      </c>
      <c r="D108" s="130">
        <v>1</v>
      </c>
      <c r="E108" s="131"/>
      <c r="F108" s="132" t="str">
        <f t="shared" ref="F108:F114" si="7">IF(E108&gt;0,E108*D108," ")</f>
        <v xml:space="preserve"> </v>
      </c>
    </row>
    <row r="109" spans="1:6" ht="51" x14ac:dyDescent="0.2">
      <c r="A109" s="127"/>
      <c r="B109" s="308" t="s">
        <v>367</v>
      </c>
      <c r="C109" s="309" t="s">
        <v>7</v>
      </c>
      <c r="D109" s="130">
        <v>1</v>
      </c>
      <c r="E109" s="131"/>
      <c r="F109" s="132" t="str">
        <f t="shared" si="7"/>
        <v xml:space="preserve"> </v>
      </c>
    </row>
    <row r="110" spans="1:6" ht="51" x14ac:dyDescent="0.2">
      <c r="A110" s="127"/>
      <c r="B110" s="308" t="s">
        <v>368</v>
      </c>
      <c r="C110" s="309" t="s">
        <v>7</v>
      </c>
      <c r="D110" s="130">
        <v>1</v>
      </c>
      <c r="E110" s="131"/>
      <c r="F110" s="132" t="str">
        <f t="shared" si="7"/>
        <v xml:space="preserve"> </v>
      </c>
    </row>
    <row r="111" spans="1:6" ht="38.25" x14ac:dyDescent="0.2">
      <c r="A111" s="310"/>
      <c r="B111" s="308" t="s">
        <v>369</v>
      </c>
      <c r="C111" s="309" t="s">
        <v>7</v>
      </c>
      <c r="D111" s="139">
        <v>2</v>
      </c>
      <c r="E111" s="131"/>
      <c r="F111" s="132" t="str">
        <f t="shared" si="7"/>
        <v xml:space="preserve"> </v>
      </c>
    </row>
    <row r="112" spans="1:6" ht="38.25" x14ac:dyDescent="0.2">
      <c r="A112" s="127"/>
      <c r="B112" s="308" t="s">
        <v>370</v>
      </c>
      <c r="C112" s="309" t="s">
        <v>7</v>
      </c>
      <c r="D112" s="139">
        <v>1</v>
      </c>
      <c r="E112" s="131"/>
      <c r="F112" s="132" t="str">
        <f t="shared" si="7"/>
        <v xml:space="preserve"> </v>
      </c>
    </row>
    <row r="113" spans="1:6" ht="38.25" x14ac:dyDescent="0.2">
      <c r="A113" s="127"/>
      <c r="B113" s="308" t="s">
        <v>371</v>
      </c>
      <c r="C113" s="309" t="s">
        <v>7</v>
      </c>
      <c r="D113" s="139">
        <v>22</v>
      </c>
      <c r="E113" s="131"/>
      <c r="F113" s="132" t="str">
        <f t="shared" si="7"/>
        <v xml:space="preserve"> </v>
      </c>
    </row>
    <row r="114" spans="1:6" ht="75" x14ac:dyDescent="0.2">
      <c r="A114" s="78"/>
      <c r="B114" s="79" t="s">
        <v>372</v>
      </c>
      <c r="C114" s="85" t="s">
        <v>288</v>
      </c>
      <c r="D114" s="86">
        <v>1</v>
      </c>
      <c r="E114" s="87"/>
      <c r="F114" s="311" t="str">
        <f t="shared" si="7"/>
        <v xml:space="preserve"> </v>
      </c>
    </row>
    <row r="115" spans="1:6" ht="25.5" x14ac:dyDescent="0.2">
      <c r="A115" s="127"/>
      <c r="B115" s="312" t="s">
        <v>373</v>
      </c>
      <c r="C115" s="245"/>
      <c r="D115" s="246"/>
      <c r="E115" s="313"/>
      <c r="F115" s="314"/>
    </row>
    <row r="116" spans="1:6" x14ac:dyDescent="0.2">
      <c r="A116" s="299"/>
      <c r="B116" s="300"/>
      <c r="C116" s="143"/>
      <c r="D116" s="144"/>
      <c r="E116" s="301"/>
      <c r="F116" s="302"/>
    </row>
    <row r="117" spans="1:6" s="120" customFormat="1" ht="25.5" x14ac:dyDescent="0.2">
      <c r="A117" s="114">
        <v>2</v>
      </c>
      <c r="B117" s="115" t="s">
        <v>308</v>
      </c>
      <c r="C117" s="116"/>
      <c r="D117" s="117"/>
      <c r="E117" s="118"/>
      <c r="F117" s="119"/>
    </row>
    <row r="118" spans="1:6" s="120" customFormat="1" ht="15" x14ac:dyDescent="0.2">
      <c r="A118" s="121"/>
      <c r="B118" s="122" t="s">
        <v>374</v>
      </c>
      <c r="C118" s="123"/>
      <c r="D118" s="124"/>
      <c r="E118" s="125"/>
      <c r="F118" s="126"/>
    </row>
    <row r="119" spans="1:6" s="120" customFormat="1" ht="135" x14ac:dyDescent="0.2">
      <c r="A119" s="127"/>
      <c r="B119" s="128" t="s">
        <v>310</v>
      </c>
      <c r="C119" s="138" t="s">
        <v>311</v>
      </c>
      <c r="D119" s="139">
        <v>50</v>
      </c>
      <c r="E119" s="140"/>
      <c r="F119" s="132" t="str">
        <f t="shared" ref="F119:F121" si="8">IF(E119&gt;0,E119*D119," ")</f>
        <v xml:space="preserve"> </v>
      </c>
    </row>
    <row r="120" spans="1:6" s="120" customFormat="1" ht="90" x14ac:dyDescent="0.2">
      <c r="A120" s="127"/>
      <c r="B120" s="128" t="s">
        <v>314</v>
      </c>
      <c r="C120" s="138" t="s">
        <v>311</v>
      </c>
      <c r="D120" s="139">
        <v>200</v>
      </c>
      <c r="E120" s="140"/>
      <c r="F120" s="132" t="str">
        <f t="shared" si="8"/>
        <v xml:space="preserve"> </v>
      </c>
    </row>
    <row r="121" spans="1:6" x14ac:dyDescent="0.2">
      <c r="A121" s="127"/>
      <c r="B121" s="142" t="s">
        <v>316</v>
      </c>
      <c r="C121" s="143"/>
      <c r="D121" s="144"/>
      <c r="E121" s="145"/>
      <c r="F121" s="119" t="str">
        <f t="shared" si="8"/>
        <v xml:space="preserve"> </v>
      </c>
    </row>
    <row r="122" spans="1:6" x14ac:dyDescent="0.2">
      <c r="A122" s="105"/>
      <c r="B122" s="106"/>
      <c r="C122" s="107"/>
      <c r="D122" s="108"/>
      <c r="E122" s="146"/>
      <c r="F122" s="110"/>
    </row>
    <row r="123" spans="1:6" ht="38.25" x14ac:dyDescent="0.2">
      <c r="A123" s="172">
        <v>3</v>
      </c>
      <c r="B123" s="173" t="s">
        <v>375</v>
      </c>
      <c r="C123" s="174"/>
      <c r="D123" s="175"/>
      <c r="E123" s="176"/>
      <c r="F123" s="177"/>
    </row>
    <row r="124" spans="1:6" x14ac:dyDescent="0.2">
      <c r="A124" s="178"/>
      <c r="B124" s="173" t="s">
        <v>330</v>
      </c>
      <c r="C124" s="315"/>
      <c r="D124" s="175"/>
      <c r="E124" s="181"/>
      <c r="F124" s="182"/>
    </row>
    <row r="125" spans="1:6" ht="89.25" x14ac:dyDescent="0.2">
      <c r="A125" s="178"/>
      <c r="B125" s="195" t="s">
        <v>376</v>
      </c>
      <c r="C125" s="196" t="s">
        <v>7</v>
      </c>
      <c r="D125" s="197">
        <v>9</v>
      </c>
      <c r="E125" s="186"/>
      <c r="F125" s="182" t="str">
        <f t="shared" ref="F125" si="9">IF(D125*E125&gt;0,D125*E125,"")</f>
        <v/>
      </c>
    </row>
    <row r="126" spans="1:6" ht="102" x14ac:dyDescent="0.2">
      <c r="A126" s="178"/>
      <c r="B126" s="195" t="s">
        <v>377</v>
      </c>
      <c r="C126" s="184" t="s">
        <v>7</v>
      </c>
      <c r="D126" s="197">
        <v>1</v>
      </c>
      <c r="E126" s="316"/>
      <c r="F126" s="182" t="str">
        <f>IF(D126*E126&gt;0,D126*E126,"")</f>
        <v/>
      </c>
    </row>
    <row r="127" spans="1:6" x14ac:dyDescent="0.2">
      <c r="A127" s="178"/>
      <c r="B127" s="244" t="s">
        <v>329</v>
      </c>
      <c r="C127" s="317"/>
      <c r="D127" s="318"/>
      <c r="E127" s="319"/>
      <c r="F127" s="320"/>
    </row>
    <row r="128" spans="1:6" x14ac:dyDescent="0.2">
      <c r="A128" s="299"/>
      <c r="B128" s="300"/>
      <c r="C128" s="143"/>
      <c r="D128" s="144"/>
      <c r="E128" s="301"/>
      <c r="F128" s="302"/>
    </row>
    <row r="129" spans="1:6" s="120" customFormat="1" ht="38.25" x14ac:dyDescent="0.2">
      <c r="A129" s="321">
        <v>4</v>
      </c>
      <c r="B129" s="322" t="s">
        <v>378</v>
      </c>
      <c r="C129" s="323"/>
      <c r="D129" s="324"/>
      <c r="E129" s="325"/>
      <c r="F129" s="326"/>
    </row>
    <row r="130" spans="1:6" s="120" customFormat="1" ht="153" x14ac:dyDescent="0.2">
      <c r="A130" s="230"/>
      <c r="B130" s="327" t="s">
        <v>379</v>
      </c>
      <c r="C130" s="328" t="s">
        <v>7</v>
      </c>
      <c r="D130" s="329">
        <v>1</v>
      </c>
      <c r="E130" s="330"/>
      <c r="F130" s="235" t="str">
        <f>IF(E130&gt;0,E130*D130," ")</f>
        <v xml:space="preserve"> </v>
      </c>
    </row>
    <row r="131" spans="1:6" s="120" customFormat="1" x14ac:dyDescent="0.2">
      <c r="A131" s="331"/>
      <c r="B131" s="332" t="s">
        <v>380</v>
      </c>
      <c r="C131" s="333"/>
      <c r="D131" s="334"/>
      <c r="E131" s="234"/>
      <c r="F131" s="330"/>
    </row>
    <row r="132" spans="1:6" s="120" customFormat="1" x14ac:dyDescent="0.2">
      <c r="A132" s="335"/>
      <c r="B132" s="336"/>
      <c r="C132" s="337"/>
      <c r="D132" s="336"/>
      <c r="E132" s="338"/>
      <c r="F132" s="339"/>
    </row>
    <row r="133" spans="1:6" ht="25.5" x14ac:dyDescent="0.2">
      <c r="A133" s="114">
        <v>5</v>
      </c>
      <c r="B133" s="340" t="s">
        <v>381</v>
      </c>
      <c r="C133" s="341"/>
      <c r="D133" s="305"/>
      <c r="E133" s="306"/>
      <c r="F133" s="307"/>
    </row>
    <row r="134" spans="1:6" ht="25.5" x14ac:dyDescent="0.2">
      <c r="A134" s="310"/>
      <c r="B134" s="151" t="s">
        <v>382</v>
      </c>
      <c r="C134" s="152" t="s">
        <v>311</v>
      </c>
      <c r="D134" s="130">
        <v>400</v>
      </c>
      <c r="E134" s="342"/>
      <c r="F134" s="132" t="str">
        <f>IF(E134&gt;0,E134*D134," ")</f>
        <v xml:space="preserve"> </v>
      </c>
    </row>
    <row r="135" spans="1:6" s="347" customFormat="1" ht="72.75" x14ac:dyDescent="0.2">
      <c r="A135" s="343"/>
      <c r="B135" s="344" t="s">
        <v>383</v>
      </c>
      <c r="C135" s="345" t="s">
        <v>311</v>
      </c>
      <c r="D135" s="346">
        <v>50</v>
      </c>
      <c r="E135" s="132"/>
      <c r="F135" s="307" t="str">
        <f>IF(D135*E135&gt;0,D135*E135,"")</f>
        <v/>
      </c>
    </row>
    <row r="136" spans="1:6" x14ac:dyDescent="0.2">
      <c r="A136" s="127"/>
      <c r="B136" s="348" t="s">
        <v>316</v>
      </c>
      <c r="C136" s="143"/>
      <c r="D136" s="144"/>
      <c r="E136" s="301"/>
      <c r="F136" s="349" t="str">
        <f>IF(E136&gt;0,E136*D136," ")</f>
        <v xml:space="preserve"> </v>
      </c>
    </row>
    <row r="137" spans="1:6" x14ac:dyDescent="0.2">
      <c r="A137" s="299"/>
      <c r="B137" s="300"/>
      <c r="C137" s="143"/>
      <c r="D137" s="144"/>
      <c r="E137" s="301"/>
      <c r="F137" s="302"/>
    </row>
    <row r="138" spans="1:6" ht="38.25" x14ac:dyDescent="0.2">
      <c r="A138" s="172">
        <v>6</v>
      </c>
      <c r="B138" s="350" t="s">
        <v>384</v>
      </c>
      <c r="C138" s="351" t="s">
        <v>288</v>
      </c>
      <c r="D138" s="217">
        <v>1</v>
      </c>
      <c r="E138" s="218"/>
      <c r="F138" s="320" t="str">
        <f>IF(D138*E138&gt;0,D138*E138,"")</f>
        <v/>
      </c>
    </row>
    <row r="139" spans="1:6" x14ac:dyDescent="0.2">
      <c r="A139" s="299"/>
      <c r="B139" s="300"/>
      <c r="C139" s="143"/>
      <c r="D139" s="144"/>
      <c r="E139" s="301"/>
      <c r="F139" s="302"/>
    </row>
    <row r="140" spans="1:6" ht="25.5" x14ac:dyDescent="0.2">
      <c r="A140" s="74">
        <v>7</v>
      </c>
      <c r="B140" s="244" t="s">
        <v>353</v>
      </c>
      <c r="C140" s="245"/>
      <c r="D140" s="246"/>
      <c r="E140" s="352"/>
      <c r="F140" s="353"/>
    </row>
    <row r="141" spans="1:6" ht="38.25" x14ac:dyDescent="0.2">
      <c r="A141" s="249"/>
      <c r="B141" s="258" t="s">
        <v>385</v>
      </c>
      <c r="C141" s="251" t="s">
        <v>355</v>
      </c>
      <c r="D141" s="252">
        <v>1</v>
      </c>
      <c r="E141" s="87"/>
      <c r="F141" s="83" t="str">
        <f t="shared" ref="F141:F145" si="10">IF(E141&gt;0,E141*D141," ")</f>
        <v xml:space="preserve"> </v>
      </c>
    </row>
    <row r="142" spans="1:6" x14ac:dyDescent="0.2">
      <c r="A142" s="249"/>
      <c r="B142" s="258" t="s">
        <v>386</v>
      </c>
      <c r="C142" s="251" t="s">
        <v>355</v>
      </c>
      <c r="D142" s="252">
        <v>1</v>
      </c>
      <c r="E142" s="87"/>
      <c r="F142" s="83" t="str">
        <f t="shared" si="10"/>
        <v xml:space="preserve"> </v>
      </c>
    </row>
    <row r="143" spans="1:6" ht="38.25" x14ac:dyDescent="0.2">
      <c r="A143" s="249"/>
      <c r="B143" s="258" t="s">
        <v>387</v>
      </c>
      <c r="C143" s="251" t="s">
        <v>355</v>
      </c>
      <c r="D143" s="252">
        <v>1</v>
      </c>
      <c r="E143" s="87"/>
      <c r="F143" s="83" t="str">
        <f t="shared" si="10"/>
        <v xml:space="preserve"> </v>
      </c>
    </row>
    <row r="144" spans="1:6" ht="38.25" x14ac:dyDescent="0.2">
      <c r="A144" s="249"/>
      <c r="B144" s="258" t="s">
        <v>358</v>
      </c>
      <c r="C144" s="251" t="s">
        <v>355</v>
      </c>
      <c r="D144" s="252">
        <v>1</v>
      </c>
      <c r="E144" s="87"/>
      <c r="F144" s="83" t="str">
        <f t="shared" si="10"/>
        <v xml:space="preserve"> </v>
      </c>
    </row>
    <row r="145" spans="1:6" ht="25.5" x14ac:dyDescent="0.2">
      <c r="A145" s="74"/>
      <c r="B145" s="354" t="s">
        <v>359</v>
      </c>
      <c r="C145" s="162"/>
      <c r="D145" s="163"/>
      <c r="E145" s="164"/>
      <c r="F145" s="165" t="str">
        <f t="shared" si="10"/>
        <v xml:space="preserve"> </v>
      </c>
    </row>
    <row r="146" spans="1:6" x14ac:dyDescent="0.2">
      <c r="A146" s="355"/>
      <c r="B146" s="356"/>
      <c r="C146" s="357"/>
      <c r="D146" s="358"/>
      <c r="E146" s="313"/>
      <c r="F146" s="359"/>
    </row>
    <row r="147" spans="1:6" ht="15" x14ac:dyDescent="0.25">
      <c r="A147" s="360" t="s">
        <v>388</v>
      </c>
      <c r="B147" s="361" t="s">
        <v>389</v>
      </c>
      <c r="C147" s="362"/>
      <c r="D147" s="363"/>
      <c r="E147" s="364"/>
      <c r="F147" s="365" t="str">
        <f>IF(SUM(F105:F145)&gt;0,SUM(F105:F145)," ")</f>
        <v xml:space="preserve"> </v>
      </c>
    </row>
    <row r="148" spans="1:6" ht="14.25" customHeight="1" x14ac:dyDescent="0.2"/>
    <row r="150" spans="1:6" ht="13.5" thickBot="1" x14ac:dyDescent="0.25"/>
    <row r="151" spans="1:6" ht="16.5" thickBot="1" x14ac:dyDescent="0.3">
      <c r="A151" s="269" t="s">
        <v>390</v>
      </c>
      <c r="B151" s="270"/>
      <c r="C151" s="271"/>
      <c r="D151" s="272"/>
      <c r="E151" s="273"/>
      <c r="F151" s="274"/>
    </row>
    <row r="152" spans="1:6" ht="15.75" thickBot="1" x14ac:dyDescent="0.3">
      <c r="A152" s="275" t="s">
        <v>391</v>
      </c>
      <c r="B152" s="276"/>
      <c r="C152" s="277"/>
      <c r="D152" s="278"/>
      <c r="E152" s="426" t="str">
        <f>E103</f>
        <v xml:space="preserve"> </v>
      </c>
      <c r="F152" s="427"/>
    </row>
    <row r="153" spans="1:6" ht="15.75" thickBot="1" x14ac:dyDescent="0.3">
      <c r="A153" s="279" t="s">
        <v>392</v>
      </c>
      <c r="B153" s="280"/>
      <c r="C153" s="281"/>
      <c r="D153" s="282"/>
      <c r="E153" s="422" t="str">
        <f>F147</f>
        <v xml:space="preserve"> </v>
      </c>
      <c r="F153" s="423"/>
    </row>
    <row r="154" spans="1:6" ht="15.75" thickBot="1" x14ac:dyDescent="0.3">
      <c r="A154" s="283" t="s">
        <v>144</v>
      </c>
      <c r="B154" s="280"/>
      <c r="C154" s="281"/>
      <c r="D154" s="282"/>
      <c r="E154" s="422">
        <f>SUM(E152:F153)</f>
        <v>0</v>
      </c>
      <c r="F154" s="423"/>
    </row>
    <row r="155" spans="1:6" ht="15.75" thickBot="1" x14ac:dyDescent="0.3">
      <c r="A155" s="279" t="s">
        <v>393</v>
      </c>
      <c r="B155" s="280"/>
      <c r="C155" s="281"/>
      <c r="D155" s="282"/>
      <c r="E155" s="424">
        <f>E154*0.25</f>
        <v>0</v>
      </c>
      <c r="F155" s="425"/>
    </row>
    <row r="156" spans="1:6" ht="15.75" thickBot="1" x14ac:dyDescent="0.3">
      <c r="A156" s="283" t="s">
        <v>394</v>
      </c>
      <c r="B156" s="284"/>
      <c r="C156" s="285"/>
      <c r="D156" s="286"/>
      <c r="E156" s="426">
        <f>E155+E154</f>
        <v>0</v>
      </c>
      <c r="F156" s="427"/>
    </row>
    <row r="157" spans="1:6" ht="15" x14ac:dyDescent="0.25">
      <c r="A157" s="287"/>
      <c r="B157" s="288"/>
      <c r="C157" s="289"/>
      <c r="D157" s="290"/>
      <c r="E157" s="291"/>
      <c r="F157" s="292"/>
    </row>
    <row r="158" spans="1:6" ht="15" x14ac:dyDescent="0.25">
      <c r="A158" s="287"/>
      <c r="B158" s="288"/>
      <c r="C158" s="289"/>
      <c r="D158" s="290"/>
      <c r="E158" s="291"/>
      <c r="F158" s="292"/>
    </row>
    <row r="159" spans="1:6" ht="14.25" x14ac:dyDescent="0.2">
      <c r="A159" s="368" t="s">
        <v>395</v>
      </c>
      <c r="B159" s="369"/>
      <c r="D159" s="370" t="s">
        <v>396</v>
      </c>
    </row>
    <row r="160" spans="1:6" ht="14.25" x14ac:dyDescent="0.2">
      <c r="A160" s="371"/>
      <c r="B160" s="369"/>
      <c r="D160" s="370" t="s">
        <v>397</v>
      </c>
    </row>
    <row r="161" spans="1:4" ht="14.25" x14ac:dyDescent="0.2">
      <c r="A161" s="367"/>
      <c r="B161" s="369"/>
      <c r="D161" s="370" t="s">
        <v>398</v>
      </c>
    </row>
  </sheetData>
  <protectedRanges>
    <protectedRange sqref="E35" name="Raspon1_1_1_7_1_1_1_2_1_7"/>
  </protectedRanges>
  <mergeCells count="16">
    <mergeCell ref="D96:E96"/>
    <mergeCell ref="B11:D11"/>
    <mergeCell ref="D29:E29"/>
    <mergeCell ref="D76:E76"/>
    <mergeCell ref="B79:D79"/>
    <mergeCell ref="D87:E87"/>
    <mergeCell ref="E153:F153"/>
    <mergeCell ref="E154:F154"/>
    <mergeCell ref="E155:F155"/>
    <mergeCell ref="E156:F156"/>
    <mergeCell ref="E99:F99"/>
    <mergeCell ref="E100:F100"/>
    <mergeCell ref="E101:F101"/>
    <mergeCell ref="E102:F102"/>
    <mergeCell ref="E103:F103"/>
    <mergeCell ref="E152:F152"/>
  </mergeCells>
  <pageMargins left="0.47244094488188981" right="0.15748031496062992" top="1.2622549019607843" bottom="0.64950980392156865" header="0.15748031496062992" footer="0.19685039370078741"/>
  <pageSetup paperSize="9" firstPageNumber="0" orientation="portrait" horizontalDpi="300" verticalDpi="300" r:id="rId1"/>
  <headerFooter alignWithMargins="0">
    <oddHeader>&amp;LINVESTITOR: Sveučilište u Zagrebu Pravni fakultet
GRAĐEVINA: Pravni fakultet u Zagrebu Studij socijalnog rada 
LOKACIJA: Nazorova 51, Zagreb, k.č. 1255/1, k.o. Centar
BROJ PROJEKTA: TD–E 1010/18
DATUM: listopad 2018. godine</oddHeader>
    <oddFooter>&amp;L&amp;11PROJEKTANT: 
ovl. inž. Ivan Đurđević dipl.ing.el. &amp;C&amp;11                                            SLIMEL d.o.o.   &amp;RStrana:&amp;P</oddFooter>
  </headerFooter>
  <rowBreaks count="6" manualBreakCount="6">
    <brk id="30" max="16383" man="1"/>
    <brk id="77" max="16383" man="1"/>
    <brk id="88" max="16383" man="1"/>
    <brk id="97" max="16383" man="1"/>
    <brk id="104"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GO</vt:lpstr>
      <vt:lpstr>Naslov NNI</vt:lpstr>
      <vt:lpstr>UVODNE NAPOMENE NNI</vt:lpstr>
      <vt:lpstr>NNI</vt:lpstr>
      <vt:lpstr>GO!Ispis_naslova</vt:lpstr>
      <vt:lpstr>NNI!Ispis_naslova</vt:lpstr>
      <vt:lpstr>GO!Podrucje_ispisa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studio kušan</dc:creator>
  <cp:lastModifiedBy>2xeon</cp:lastModifiedBy>
  <cp:lastPrinted>2018-04-11T19:56:42Z</cp:lastPrinted>
  <dcterms:created xsi:type="dcterms:W3CDTF">2011-06-09T21:02:13Z</dcterms:created>
  <dcterms:modified xsi:type="dcterms:W3CDTF">2019-02-22T00:45:18Z</dcterms:modified>
</cp:coreProperties>
</file>